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3" i="1"/>
  <c r="F120" l="1"/>
  <c r="E119"/>
  <c r="F118"/>
  <c r="F117"/>
  <c r="F116"/>
  <c r="F115"/>
  <c r="F114"/>
  <c r="F112"/>
  <c r="E110"/>
  <c r="F109"/>
  <c r="F108"/>
  <c r="E106"/>
  <c r="F105"/>
  <c r="F104"/>
  <c r="F103"/>
  <c r="F102"/>
  <c r="F101"/>
  <c r="F100"/>
  <c r="E98"/>
  <c r="F97"/>
  <c r="F96"/>
  <c r="F95"/>
  <c r="F94"/>
  <c r="E91"/>
  <c r="E72"/>
  <c r="F71"/>
  <c r="F70"/>
  <c r="F69"/>
  <c r="F68"/>
  <c r="F67"/>
  <c r="F66"/>
  <c r="E64"/>
  <c r="F63"/>
  <c r="F62"/>
  <c r="F61"/>
  <c r="F60"/>
  <c r="F59"/>
  <c r="E56"/>
  <c r="E121" l="1"/>
  <c r="F106"/>
  <c r="F119"/>
  <c r="F64"/>
  <c r="F72"/>
  <c r="F98"/>
  <c r="F110"/>
  <c r="E74"/>
  <c r="E75" s="1"/>
  <c r="E32"/>
  <c r="E22"/>
  <c r="E27" s="1"/>
  <c r="E39" s="1"/>
  <c r="F21"/>
  <c r="F20"/>
  <c r="F19"/>
  <c r="F18"/>
  <c r="F17"/>
  <c r="F16"/>
  <c r="F74" l="1"/>
  <c r="F75" s="1"/>
  <c r="F121"/>
  <c r="F22"/>
  <c r="F39" s="1"/>
  <c r="F38" l="1"/>
</calcChain>
</file>

<file path=xl/sharedStrings.xml><?xml version="1.0" encoding="utf-8"?>
<sst xmlns="http://schemas.openxmlformats.org/spreadsheetml/2006/main" count="140" uniqueCount="66">
  <si>
    <t>Утверждаю</t>
  </si>
  <si>
    <t xml:space="preserve">                           Руководитель</t>
  </si>
  <si>
    <t>Ибуков В.А.</t>
  </si>
  <si>
    <t>Филиал Тукузская  СОШ Вагайского района Тюменской области</t>
  </si>
  <si>
    <t>МЕНЮ</t>
  </si>
  <si>
    <t xml:space="preserve">                     на "26" января  2021 года</t>
  </si>
  <si>
    <t>12день</t>
  </si>
  <si>
    <t>Количество детей 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</si>
  <si>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</si>
  <si>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</si>
  <si>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</si>
  <si>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</si>
  <si>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</si>
  <si>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</si>
  <si>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</si>
  <si>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</si>
  <si>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</si>
  <si>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</si>
  <si>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Чай с лимоном №686-2004</t>
  </si>
  <si>
    <t>200/5</t>
  </si>
  <si>
    <t>Бутерброд с джемом или повидлом №2-2004</t>
  </si>
  <si>
    <t>30/25</t>
  </si>
  <si>
    <t>Говядина, тушённая с капустой № 365-2013, Пермь</t>
  </si>
  <si>
    <t>250</t>
  </si>
  <si>
    <t>хлеб ржаной</t>
  </si>
  <si>
    <t>Хлеб пшеничный</t>
  </si>
  <si>
    <t>яблоко</t>
  </si>
  <si>
    <t>итого</t>
  </si>
  <si>
    <t>Всего</t>
  </si>
  <si>
    <t>Третье блюдо витаминизированное</t>
  </si>
  <si>
    <t xml:space="preserve">зав. Хоз </t>
  </si>
  <si>
    <t>Мухаматуллина Л.С.</t>
  </si>
  <si>
    <t>Заведующий филиалом</t>
  </si>
  <si>
    <t>Ибуков В. А.</t>
  </si>
  <si>
    <t>Филиал Тукузская СОШ Вагайского района Тюменской области</t>
  </si>
  <si>
    <t xml:space="preserve">                     на "26" января 2021 года</t>
  </si>
  <si>
    <t>Количество детей малообеспеченных</t>
  </si>
  <si>
    <t>Количество детей ОВЗ</t>
  </si>
  <si>
    <t>Количество персонала</t>
  </si>
  <si>
    <t>Каша ячнево-пшеничная жидкая с маслом №311-2004</t>
  </si>
  <si>
    <t>Хлеб ржаной</t>
  </si>
  <si>
    <t>30</t>
  </si>
  <si>
    <t>Яблоко</t>
  </si>
  <si>
    <t>200</t>
  </si>
  <si>
    <r>
      <t xml:space="preserve"> </t>
    </r>
    <r>
      <rPr>
        <b/>
        <i/>
        <sz val="12"/>
        <rFont val="Arial"/>
        <family val="2"/>
        <charset val="204"/>
      </rPr>
      <t>Обед</t>
    </r>
  </si>
  <si>
    <t>Салат картофельный с кукурузой №73-2013, Пермь</t>
  </si>
  <si>
    <t>Суп с фасолью с говядиной №145-2013, Пермь</t>
  </si>
  <si>
    <t>250/10</t>
  </si>
  <si>
    <t>Компот из изюма + Витамин "С" №638-2004</t>
  </si>
  <si>
    <t>Зав.хоз._______________</t>
  </si>
  <si>
    <t xml:space="preserve">                    Заведующий филиалом        </t>
  </si>
  <si>
    <t xml:space="preserve"> Тукузская СОШ Вагайского района Тюменской области</t>
  </si>
  <si>
    <t>12 день</t>
  </si>
  <si>
    <t>Обед</t>
  </si>
  <si>
    <t>Полдник</t>
  </si>
  <si>
    <t>Сдоба обыкновенная №570-2013, Пермь</t>
  </si>
  <si>
    <t xml:space="preserve">Сок </t>
  </si>
  <si>
    <t>Ужин</t>
  </si>
  <si>
    <t>Тефтели рыбные с соусом №349-2013, Пермь</t>
  </si>
  <si>
    <t>100/50</t>
  </si>
  <si>
    <t>соус белый основной №448-2013, Пермь</t>
  </si>
  <si>
    <t>Картофель припущенный с маслом, с зеленью №518-2004</t>
  </si>
  <si>
    <t>Кисель из свежих ягод + Витамин С, №590-1996</t>
  </si>
  <si>
    <t>Кисломолочный напиток (ряженка, биопростокваша, ацидофилин, снежок, йогурт питьевой (р.645-1996)</t>
  </si>
  <si>
    <t>Удешевление питания за счет продуктов с пришкольного участка</t>
  </si>
  <si>
    <t>Завхоз  _______________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</si>
</sst>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2" fontId="8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2" fontId="8" fillId="0" borderId="8" xfId="0" applyNumberFormat="1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2" fontId="8" fillId="0" borderId="9" xfId="0" applyNumberFormat="1" applyFont="1" applyBorder="1" applyAlignment="1">
      <alignment horizontal="justify" vertical="top" wrapText="1"/>
    </xf>
    <xf numFmtId="0" fontId="0" fillId="0" borderId="0" xfId="0" applyBorder="1"/>
    <xf numFmtId="0" fontId="0" fillId="0" borderId="10" xfId="0" applyBorder="1"/>
    <xf numFmtId="2" fontId="9" fillId="0" borderId="0" xfId="0" applyNumberFormat="1" applyFont="1" applyFill="1" applyBorder="1" applyAlignment="1">
      <alignment horizontal="justify" vertical="top" wrapText="1"/>
    </xf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top" wrapText="1"/>
    </xf>
    <xf numFmtId="2" fontId="3" fillId="2" borderId="5" xfId="0" applyNumberFormat="1" applyFont="1" applyFill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justify" vertical="top" wrapText="1"/>
    </xf>
    <xf numFmtId="49" fontId="3" fillId="2" borderId="5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2" fontId="4" fillId="2" borderId="5" xfId="0" applyNumberFormat="1" applyFont="1" applyFill="1" applyBorder="1" applyAlignment="1">
      <alignment horizontal="justify" vertical="top" wrapText="1"/>
    </xf>
    <xf numFmtId="0" fontId="10" fillId="2" borderId="1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top" wrapText="1"/>
    </xf>
    <xf numFmtId="2" fontId="8" fillId="2" borderId="5" xfId="0" applyNumberFormat="1" applyFont="1" applyFill="1" applyBorder="1" applyAlignment="1">
      <alignment horizontal="justify" vertical="top" wrapText="1"/>
    </xf>
    <xf numFmtId="0" fontId="0" fillId="0" borderId="14" xfId="0" applyBorder="1"/>
    <xf numFmtId="0" fontId="5" fillId="0" borderId="0" xfId="0" applyFont="1"/>
    <xf numFmtId="0" fontId="4" fillId="0" borderId="0" xfId="0" applyFont="1"/>
    <xf numFmtId="0" fontId="2" fillId="3" borderId="0" xfId="0" applyFont="1" applyFill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0" fillId="0" borderId="15" xfId="0" applyBorder="1"/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3" borderId="18" xfId="0" applyFont="1" applyFill="1" applyBorder="1" applyAlignment="1">
      <alignment horizontal="justify" vertical="top" wrapText="1"/>
    </xf>
    <xf numFmtId="2" fontId="3" fillId="3" borderId="18" xfId="0" applyNumberFormat="1" applyFont="1" applyFill="1" applyBorder="1" applyAlignment="1">
      <alignment horizontal="justify" vertical="top" wrapText="1"/>
    </xf>
    <xf numFmtId="49" fontId="3" fillId="3" borderId="18" xfId="0" applyNumberFormat="1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0" fontId="8" fillId="3" borderId="18" xfId="0" applyFont="1" applyFill="1" applyBorder="1" applyAlignment="1">
      <alignment horizontal="justify" vertical="top" wrapText="1"/>
    </xf>
    <xf numFmtId="2" fontId="8" fillId="3" borderId="18" xfId="0" applyNumberFormat="1" applyFont="1" applyFill="1" applyBorder="1" applyAlignment="1">
      <alignment horizontal="justify" vertical="top" wrapText="1"/>
    </xf>
    <xf numFmtId="0" fontId="8" fillId="0" borderId="0" xfId="0" applyFont="1"/>
    <xf numFmtId="2" fontId="4" fillId="0" borderId="18" xfId="0" applyNumberFormat="1" applyFont="1" applyBorder="1" applyAlignment="1">
      <alignment horizontal="justify" vertical="top" wrapText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0" fillId="0" borderId="23" xfId="0" applyBorder="1"/>
    <xf numFmtId="0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18" xfId="0" applyFont="1" applyFill="1" applyBorder="1" applyAlignment="1">
      <alignment horizontal="justify" vertical="top" wrapText="1"/>
    </xf>
    <xf numFmtId="2" fontId="3" fillId="4" borderId="18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2" fontId="8" fillId="0" borderId="18" xfId="0" applyNumberFormat="1" applyFont="1" applyBorder="1" applyAlignment="1">
      <alignment horizontal="justify" vertical="top" wrapText="1"/>
    </xf>
    <xf numFmtId="0" fontId="10" fillId="2" borderId="26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justify" vertical="top" wrapText="1"/>
    </xf>
    <xf numFmtId="0" fontId="0" fillId="0" borderId="20" xfId="0" applyBorder="1"/>
    <xf numFmtId="0" fontId="0" fillId="0" borderId="27" xfId="0" applyBorder="1"/>
    <xf numFmtId="2" fontId="4" fillId="0" borderId="5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2" fontId="3" fillId="4" borderId="25" xfId="0" applyNumberFormat="1" applyFont="1" applyFill="1" applyBorder="1" applyAlignment="1">
      <alignment horizontal="center" vertical="top" wrapText="1"/>
    </xf>
    <xf numFmtId="2" fontId="3" fillId="4" borderId="19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I14">
            <v>2.5809235294081616</v>
          </cell>
        </row>
        <row r="17">
          <cell r="I17">
            <v>5.0821143162187088</v>
          </cell>
        </row>
        <row r="28">
          <cell r="I28">
            <v>62.160050503269566</v>
          </cell>
        </row>
        <row r="29">
          <cell r="I29">
            <v>1.7499999999999989</v>
          </cell>
        </row>
        <row r="30">
          <cell r="I30">
            <v>1.2000000000000002</v>
          </cell>
        </row>
        <row r="31">
          <cell r="I31">
            <v>20.741366906450001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  <row r="23">
          <cell r="G23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5">
          <cell r="G35">
            <v>29.717899999883244</v>
          </cell>
        </row>
        <row r="46">
          <cell r="G46">
            <v>17.168472222222221</v>
          </cell>
        </row>
        <row r="57">
          <cell r="G57">
            <v>0</v>
          </cell>
        </row>
        <row r="60">
          <cell r="G60">
            <v>4.90944</v>
          </cell>
        </row>
        <row r="61">
          <cell r="G61">
            <v>2.9166666666666652</v>
          </cell>
        </row>
        <row r="62">
          <cell r="G62">
            <v>2.4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  <row r="23">
          <cell r="G23">
            <v>3.7401759999999951</v>
          </cell>
        </row>
        <row r="26">
          <cell r="G26">
            <v>4.7591379999999983</v>
          </cell>
        </row>
        <row r="27">
          <cell r="G27">
            <v>1.7999999999999998</v>
          </cell>
        </row>
        <row r="34">
          <cell r="G34">
            <v>19.694999999941665</v>
          </cell>
        </row>
        <row r="45">
          <cell r="G45">
            <v>26.839444444407778</v>
          </cell>
        </row>
        <row r="56">
          <cell r="G56">
            <v>63.998711111111099</v>
          </cell>
        </row>
        <row r="59">
          <cell r="G59">
            <v>5.57</v>
          </cell>
        </row>
        <row r="60">
          <cell r="G60">
            <v>1.5166666666666657</v>
          </cell>
        </row>
        <row r="61">
          <cell r="G61">
            <v>2.4</v>
          </cell>
        </row>
        <row r="63">
          <cell r="G63">
            <v>32.66666666666648</v>
          </cell>
        </row>
        <row r="64">
          <cell r="G64">
            <v>16</v>
          </cell>
        </row>
        <row r="78">
          <cell r="G78">
            <v>21.88901111111111</v>
          </cell>
        </row>
        <row r="82">
          <cell r="G82">
            <v>14.234444444444442</v>
          </cell>
        </row>
        <row r="86">
          <cell r="G86">
            <v>10.134596</v>
          </cell>
        </row>
        <row r="87">
          <cell r="G87">
            <v>18.783333333333296</v>
          </cell>
        </row>
        <row r="88">
          <cell r="G88">
            <v>1.7499999999999989</v>
          </cell>
        </row>
        <row r="89">
          <cell r="G89">
            <v>1.7999999999999998</v>
          </cell>
        </row>
        <row r="91">
          <cell r="G91">
            <v>23.5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topLeftCell="A4" workbookViewId="0">
      <selection activeCell="E13" sqref="E13"/>
    </sheetView>
  </sheetViews>
  <sheetFormatPr defaultRowHeight="15"/>
  <cols>
    <col min="1" max="1" width="3.7109375" customWidth="1"/>
    <col min="2" max="2" width="6.5703125" customWidth="1"/>
    <col min="3" max="3" width="42.5703125" customWidth="1"/>
    <col min="4" max="4" width="15.85546875" customWidth="1"/>
  </cols>
  <sheetData>
    <row r="2" spans="2:7">
      <c r="C2" s="1"/>
      <c r="D2" s="1" t="s">
        <v>0</v>
      </c>
      <c r="E2" s="1"/>
      <c r="F2" s="1"/>
      <c r="G2" s="1"/>
    </row>
    <row r="3" spans="2:7">
      <c r="C3" s="1" t="s">
        <v>1</v>
      </c>
      <c r="D3" s="1"/>
      <c r="E3" s="1" t="s">
        <v>2</v>
      </c>
      <c r="F3" s="1"/>
      <c r="G3" s="1"/>
    </row>
    <row r="4" spans="2:7">
      <c r="C4" s="1"/>
      <c r="D4" s="1"/>
      <c r="E4" s="1"/>
      <c r="F4" s="1"/>
      <c r="G4" s="1"/>
    </row>
    <row r="5" spans="2:7">
      <c r="C5" s="1" t="s">
        <v>3</v>
      </c>
      <c r="D5" s="1"/>
      <c r="E5" s="1"/>
      <c r="F5" s="1"/>
      <c r="G5" s="1"/>
    </row>
    <row r="7" spans="2:7">
      <c r="C7" s="2"/>
      <c r="D7" s="2" t="s">
        <v>4</v>
      </c>
      <c r="E7" s="2"/>
      <c r="F7" s="2"/>
    </row>
    <row r="8" spans="2:7">
      <c r="C8" s="2" t="s">
        <v>5</v>
      </c>
      <c r="D8" s="2"/>
      <c r="E8" s="2"/>
      <c r="F8" s="2" t="s">
        <v>6</v>
      </c>
    </row>
    <row r="9" spans="2:7">
      <c r="C9" s="1" t="s">
        <v>7</v>
      </c>
      <c r="D9" s="2"/>
      <c r="E9" s="2">
        <v>64</v>
      </c>
      <c r="F9" s="3" t="s">
        <v>8</v>
      </c>
    </row>
    <row r="10" spans="2:7">
      <c r="C10" s="1" t="s">
        <v>7</v>
      </c>
      <c r="D10" s="3"/>
      <c r="E10" s="4">
        <v>49</v>
      </c>
      <c r="F10" s="3" t="s">
        <v>8</v>
      </c>
      <c r="G10" s="5"/>
    </row>
    <row r="11" spans="2:7">
      <c r="C11" s="1" t="s">
        <v>9</v>
      </c>
      <c r="D11" s="3"/>
      <c r="E11" s="4">
        <v>23</v>
      </c>
      <c r="F11" s="3" t="s">
        <v>8</v>
      </c>
      <c r="G11" s="5"/>
    </row>
    <row r="12" spans="2:7">
      <c r="C12" s="1" t="s">
        <v>10</v>
      </c>
      <c r="D12" s="3"/>
      <c r="E12" s="4">
        <v>3</v>
      </c>
      <c r="F12" s="3" t="s">
        <v>8</v>
      </c>
      <c r="G12" s="5"/>
    </row>
    <row r="13" spans="2:7">
      <c r="C13" s="1" t="s">
        <v>11</v>
      </c>
      <c r="D13" s="3"/>
      <c r="E13" s="4">
        <f>SUM(E9:E12)</f>
        <v>139</v>
      </c>
      <c r="F13" s="3" t="s">
        <v>8</v>
      </c>
      <c r="G13" s="5"/>
    </row>
    <row r="14" spans="2:7" ht="41.25" customHeight="1" thickBot="1">
      <c r="B14" s="6" t="s">
        <v>12</v>
      </c>
      <c r="C14" s="6" t="s">
        <v>13</v>
      </c>
      <c r="D14" s="7" t="s">
        <v>14</v>
      </c>
      <c r="E14" s="7" t="s">
        <v>15</v>
      </c>
      <c r="F14" s="8" t="s">
        <v>16</v>
      </c>
      <c r="G14" s="5"/>
    </row>
    <row r="15" spans="2:7" ht="15.75" thickBot="1">
      <c r="B15" s="9"/>
      <c r="C15" s="10" t="s">
        <v>17</v>
      </c>
      <c r="D15" s="11"/>
      <c r="E15" s="11"/>
      <c r="F15" s="11"/>
      <c r="G15" s="5"/>
    </row>
    <row r="16" spans="2:7" ht="17.100000000000001" customHeight="1" thickBot="1">
      <c r="B16" s="9">
        <v>1</v>
      </c>
      <c r="C16" s="12" t="s">
        <v>18</v>
      </c>
      <c r="D16" s="13" t="s">
        <v>19</v>
      </c>
      <c r="E16" s="14">
        <v>52</v>
      </c>
      <c r="F16" s="15">
        <f>[1]Лист12!$I$14</f>
        <v>2.5809235294081616</v>
      </c>
      <c r="G16" s="5"/>
    </row>
    <row r="17" spans="2:7" ht="17.100000000000001" customHeight="1" thickBot="1">
      <c r="B17" s="9">
        <v>2</v>
      </c>
      <c r="C17" s="16" t="s">
        <v>20</v>
      </c>
      <c r="D17" s="14" t="s">
        <v>21</v>
      </c>
      <c r="E17" s="14">
        <v>173</v>
      </c>
      <c r="F17" s="15">
        <f>[1]Лист12!$I$17</f>
        <v>5.0821143162187088</v>
      </c>
      <c r="G17" s="5"/>
    </row>
    <row r="18" spans="2:7" ht="17.100000000000001" customHeight="1" thickBot="1">
      <c r="B18" s="9">
        <v>3</v>
      </c>
      <c r="C18" s="17" t="s">
        <v>22</v>
      </c>
      <c r="D18" s="18" t="s">
        <v>23</v>
      </c>
      <c r="E18" s="14">
        <v>289</v>
      </c>
      <c r="F18" s="15">
        <f>[1]Лист12!$I$28</f>
        <v>62.160050503269566</v>
      </c>
      <c r="G18" s="5"/>
    </row>
    <row r="19" spans="2:7" ht="17.100000000000001" customHeight="1" thickBot="1">
      <c r="B19" s="9">
        <v>4</v>
      </c>
      <c r="C19" s="19" t="s">
        <v>24</v>
      </c>
      <c r="D19" s="14">
        <v>30</v>
      </c>
      <c r="E19" s="14">
        <v>61</v>
      </c>
      <c r="F19" s="15">
        <f>[1]Лист12!$I$30</f>
        <v>1.2000000000000002</v>
      </c>
      <c r="G19" s="5"/>
    </row>
    <row r="20" spans="2:7" ht="17.100000000000001" customHeight="1" thickBot="1">
      <c r="B20" s="9">
        <v>5</v>
      </c>
      <c r="C20" s="20" t="s">
        <v>25</v>
      </c>
      <c r="D20" s="14">
        <v>20</v>
      </c>
      <c r="E20" s="14">
        <v>38</v>
      </c>
      <c r="F20" s="15">
        <f>[1]Лист12!$I$29</f>
        <v>1.7499999999999989</v>
      </c>
      <c r="G20" s="5"/>
    </row>
    <row r="21" spans="2:7" ht="17.100000000000001" customHeight="1" thickBot="1">
      <c r="B21" s="9">
        <v>6</v>
      </c>
      <c r="C21" s="21" t="s">
        <v>26</v>
      </c>
      <c r="D21" s="14">
        <v>180</v>
      </c>
      <c r="E21" s="14">
        <v>36</v>
      </c>
      <c r="F21" s="15">
        <f>[1]Лист12!$I$31</f>
        <v>20.741366906450001</v>
      </c>
      <c r="G21" s="5"/>
    </row>
    <row r="22" spans="2:7" ht="17.100000000000001" customHeight="1" thickBot="1">
      <c r="B22" s="9"/>
      <c r="C22" s="22" t="s">
        <v>27</v>
      </c>
      <c r="D22" s="23"/>
      <c r="E22" s="23">
        <f>E16+E17+E18+E19+E20</f>
        <v>613</v>
      </c>
      <c r="F22" s="24">
        <f>SUM(F16:F21)</f>
        <v>93.514455255346434</v>
      </c>
      <c r="G22" s="5"/>
    </row>
    <row r="23" spans="2:7" ht="17.100000000000001" customHeight="1" thickBot="1">
      <c r="B23" s="9"/>
      <c r="C23" s="19"/>
      <c r="D23" s="14"/>
      <c r="E23" s="14"/>
      <c r="F23" s="15"/>
      <c r="G23" s="5"/>
    </row>
    <row r="24" spans="2:7" ht="17.100000000000001" customHeight="1" thickBot="1">
      <c r="B24" s="9"/>
      <c r="C24" s="19"/>
      <c r="D24" s="14"/>
      <c r="E24" s="14"/>
      <c r="F24" s="15"/>
      <c r="G24" s="5"/>
    </row>
    <row r="25" spans="2:7" ht="17.100000000000001" customHeight="1" thickBot="1">
      <c r="B25" s="9"/>
      <c r="C25" s="19"/>
      <c r="D25" s="14"/>
      <c r="E25" s="14"/>
      <c r="F25" s="14"/>
      <c r="G25" s="5"/>
    </row>
    <row r="26" spans="2:7" ht="17.100000000000001" customHeight="1" thickBot="1">
      <c r="B26" s="9"/>
      <c r="C26" s="19"/>
      <c r="D26" s="14"/>
      <c r="E26" s="14"/>
      <c r="F26" s="14"/>
      <c r="G26" s="5"/>
    </row>
    <row r="27" spans="2:7" ht="17.100000000000001" customHeight="1" thickBot="1">
      <c r="B27" s="9"/>
      <c r="C27" s="22" t="s">
        <v>27</v>
      </c>
      <c r="D27" s="23"/>
      <c r="E27" s="23">
        <f>E22+E24</f>
        <v>613</v>
      </c>
      <c r="F27" s="25"/>
      <c r="G27" s="5"/>
    </row>
    <row r="28" spans="2:7" ht="17.100000000000001" customHeight="1" thickBot="1">
      <c r="B28" s="9"/>
      <c r="C28" s="22"/>
      <c r="D28" s="14"/>
      <c r="E28" s="14"/>
      <c r="F28" s="23"/>
      <c r="G28" s="5"/>
    </row>
    <row r="29" spans="2:7" ht="17.100000000000001" customHeight="1" thickBot="1">
      <c r="B29" s="9"/>
      <c r="C29" s="19"/>
      <c r="D29" s="14"/>
      <c r="E29" s="14"/>
      <c r="F29" s="14"/>
      <c r="G29" s="5"/>
    </row>
    <row r="30" spans="2:7" ht="17.100000000000001" customHeight="1" thickBot="1">
      <c r="B30" s="9"/>
      <c r="C30" s="19"/>
      <c r="D30" s="14"/>
      <c r="E30" s="14"/>
      <c r="F30" s="14"/>
      <c r="G30" s="5"/>
    </row>
    <row r="31" spans="2:7" ht="17.100000000000001" customHeight="1" thickBot="1">
      <c r="B31" s="9"/>
      <c r="C31" s="19"/>
      <c r="D31" s="14"/>
      <c r="E31" s="14"/>
      <c r="F31" s="14"/>
      <c r="G31" s="5"/>
    </row>
    <row r="32" spans="2:7" ht="17.100000000000001" customHeight="1" thickBot="1">
      <c r="B32" s="9"/>
      <c r="C32" s="22" t="s">
        <v>27</v>
      </c>
      <c r="D32" s="23"/>
      <c r="E32" s="23">
        <f>E29+E30+E31</f>
        <v>0</v>
      </c>
      <c r="F32" s="25"/>
      <c r="G32" s="5"/>
    </row>
    <row r="33" spans="2:7" ht="17.100000000000001" customHeight="1" thickBot="1">
      <c r="B33" s="9"/>
      <c r="C33" s="19"/>
      <c r="D33" s="14"/>
      <c r="E33" s="14"/>
      <c r="F33" s="23"/>
      <c r="G33" s="5"/>
    </row>
    <row r="34" spans="2:7" ht="17.100000000000001" customHeight="1" thickBot="1">
      <c r="B34" s="9"/>
      <c r="C34" s="19"/>
      <c r="D34" s="14"/>
      <c r="E34" s="14"/>
      <c r="F34" s="14"/>
      <c r="G34" s="5"/>
    </row>
    <row r="35" spans="2:7" ht="17.100000000000001" customHeight="1" thickBot="1">
      <c r="B35" s="9"/>
      <c r="C35" s="19"/>
      <c r="D35" s="14"/>
      <c r="E35" s="14"/>
      <c r="F35" s="14"/>
      <c r="G35" s="5"/>
    </row>
    <row r="36" spans="2:7" ht="17.100000000000001" customHeight="1" thickBot="1">
      <c r="B36" s="9"/>
      <c r="C36" s="19"/>
      <c r="D36" s="14"/>
      <c r="E36" s="14"/>
      <c r="F36" s="14"/>
      <c r="G36" s="5"/>
    </row>
    <row r="37" spans="2:7" ht="17.100000000000001" customHeight="1" thickBot="1">
      <c r="B37" s="9"/>
      <c r="C37" s="19"/>
      <c r="D37" s="14"/>
      <c r="E37" s="14"/>
      <c r="F37" s="14"/>
      <c r="G37" s="5"/>
    </row>
    <row r="38" spans="2:7" ht="17.100000000000001" customHeight="1" thickBot="1">
      <c r="B38" s="9"/>
      <c r="C38" s="26"/>
      <c r="D38" s="26"/>
      <c r="E38" s="26"/>
      <c r="F38" s="27">
        <f>F22+F23+F24</f>
        <v>93.514455255346434</v>
      </c>
    </row>
    <row r="39" spans="2:7" ht="17.100000000000001" customHeight="1" thickBot="1">
      <c r="B39" s="9"/>
      <c r="C39" s="28" t="s">
        <v>28</v>
      </c>
      <c r="D39" s="26"/>
      <c r="E39" s="28">
        <f>E27</f>
        <v>613</v>
      </c>
      <c r="F39" s="29">
        <f>F27+F22</f>
        <v>93.514455255346434</v>
      </c>
    </row>
    <row r="40" spans="2:7" ht="17.100000000000001" customHeight="1">
      <c r="B40" s="30"/>
      <c r="C40" s="31"/>
      <c r="D40" s="31"/>
      <c r="E40" s="31"/>
      <c r="F40" s="32"/>
    </row>
    <row r="41" spans="2:7" ht="17.100000000000001" customHeight="1">
      <c r="C41" s="2" t="s">
        <v>29</v>
      </c>
      <c r="D41" s="2"/>
      <c r="E41" s="2"/>
    </row>
    <row r="42" spans="2:7" ht="17.100000000000001" customHeight="1">
      <c r="D42" s="2"/>
      <c r="E42" s="2"/>
      <c r="F42" s="2"/>
    </row>
    <row r="43" spans="2:7" ht="17.100000000000001" customHeight="1">
      <c r="C43" s="33" t="s">
        <v>30</v>
      </c>
      <c r="D43" s="33" t="s">
        <v>31</v>
      </c>
    </row>
    <row r="44" spans="2:7" ht="17.100000000000001" customHeight="1">
      <c r="E44" s="33"/>
    </row>
    <row r="45" spans="2:7" ht="17.100000000000001" customHeight="1"/>
    <row r="46" spans="2:7" ht="17.100000000000001" customHeight="1">
      <c r="C46" s="1"/>
      <c r="D46" s="1" t="s">
        <v>0</v>
      </c>
      <c r="E46" s="1"/>
      <c r="F46" s="1"/>
      <c r="G46" s="1"/>
    </row>
    <row r="47" spans="2:7" ht="17.100000000000001" customHeight="1">
      <c r="C47" s="1" t="s">
        <v>32</v>
      </c>
      <c r="D47" s="1"/>
      <c r="E47" s="1" t="s">
        <v>33</v>
      </c>
      <c r="F47" s="1"/>
      <c r="G47" s="1"/>
    </row>
    <row r="48" spans="2:7" ht="17.100000000000001" customHeight="1">
      <c r="C48" s="1"/>
      <c r="D48" s="1"/>
      <c r="E48" s="1"/>
      <c r="F48" s="1"/>
      <c r="G48" s="1"/>
    </row>
    <row r="49" spans="2:7" ht="17.100000000000001" customHeight="1">
      <c r="C49" s="94" t="s">
        <v>34</v>
      </c>
      <c r="D49" s="94"/>
      <c r="E49" s="94"/>
      <c r="F49" s="1"/>
      <c r="G49" s="1"/>
    </row>
    <row r="50" spans="2:7" ht="17.100000000000001" customHeight="1"/>
    <row r="51" spans="2:7" ht="17.100000000000001" customHeight="1">
      <c r="C51" s="2"/>
      <c r="D51" s="2" t="s">
        <v>4</v>
      </c>
      <c r="E51" s="2"/>
      <c r="F51" s="2"/>
    </row>
    <row r="52" spans="2:7" ht="17.100000000000001" customHeight="1">
      <c r="C52" s="34" t="s">
        <v>35</v>
      </c>
      <c r="D52" s="2"/>
      <c r="E52" s="2" t="s">
        <v>6</v>
      </c>
      <c r="F52" s="2"/>
    </row>
    <row r="53" spans="2:7" ht="17.100000000000001" customHeight="1">
      <c r="C53" s="1" t="s">
        <v>36</v>
      </c>
      <c r="D53" s="35"/>
      <c r="E53" s="34">
        <v>0</v>
      </c>
      <c r="F53" s="35" t="s">
        <v>8</v>
      </c>
    </row>
    <row r="54" spans="2:7" ht="17.100000000000001" customHeight="1">
      <c r="C54" s="35" t="s">
        <v>37</v>
      </c>
      <c r="D54" s="35"/>
      <c r="E54" s="34">
        <v>3</v>
      </c>
      <c r="F54" s="35" t="s">
        <v>8</v>
      </c>
    </row>
    <row r="55" spans="2:7" ht="17.100000000000001" customHeight="1">
      <c r="C55" s="1" t="s">
        <v>38</v>
      </c>
      <c r="D55" s="35"/>
      <c r="E55" s="34">
        <v>0</v>
      </c>
      <c r="F55" s="35" t="s">
        <v>8</v>
      </c>
    </row>
    <row r="56" spans="2:7" ht="17.100000000000001" customHeight="1">
      <c r="C56" s="1" t="s">
        <v>11</v>
      </c>
      <c r="D56" s="35"/>
      <c r="E56" s="34">
        <f>E53+E54+E55</f>
        <v>3</v>
      </c>
      <c r="F56" s="35" t="s">
        <v>8</v>
      </c>
    </row>
    <row r="57" spans="2:7" ht="17.100000000000001" customHeight="1" thickBot="1">
      <c r="B57" s="6" t="s">
        <v>12</v>
      </c>
      <c r="C57" s="6" t="s">
        <v>13</v>
      </c>
      <c r="D57" s="36" t="s">
        <v>14</v>
      </c>
      <c r="E57" s="37" t="s">
        <v>15</v>
      </c>
      <c r="F57" s="37" t="s">
        <v>16</v>
      </c>
    </row>
    <row r="58" spans="2:7" ht="17.100000000000001" customHeight="1" thickBot="1">
      <c r="B58" s="9"/>
      <c r="C58" s="10" t="s">
        <v>17</v>
      </c>
      <c r="D58" s="38"/>
      <c r="E58" s="38"/>
      <c r="F58" s="38"/>
    </row>
    <row r="59" spans="2:7" ht="17.100000000000001" customHeight="1" thickBot="1">
      <c r="B59" s="9">
        <v>1</v>
      </c>
      <c r="C59" s="39" t="s">
        <v>39</v>
      </c>
      <c r="D59" s="40" t="s">
        <v>19</v>
      </c>
      <c r="E59" s="40">
        <v>205</v>
      </c>
      <c r="F59" s="41">
        <f>'[2]12'!$G$19</f>
        <v>15.58938222222222</v>
      </c>
    </row>
    <row r="60" spans="2:7" ht="17.100000000000001" customHeight="1" thickBot="1">
      <c r="B60" s="9">
        <v>2</v>
      </c>
      <c r="C60" s="42" t="s">
        <v>18</v>
      </c>
      <c r="D60" s="43" t="s">
        <v>19</v>
      </c>
      <c r="E60" s="40">
        <v>52</v>
      </c>
      <c r="F60" s="41">
        <f>'[2]12'!$G$23</f>
        <v>0</v>
      </c>
    </row>
    <row r="61" spans="2:7" ht="17.100000000000001" customHeight="1" thickBot="1">
      <c r="B61" s="9">
        <v>3</v>
      </c>
      <c r="C61" s="16" t="s">
        <v>20</v>
      </c>
      <c r="D61" s="44" t="s">
        <v>21</v>
      </c>
      <c r="E61" s="40">
        <v>173</v>
      </c>
      <c r="F61" s="41">
        <f>'[2]12'!$G$26</f>
        <v>0</v>
      </c>
    </row>
    <row r="62" spans="2:7" ht="17.100000000000001" customHeight="1" thickBot="1">
      <c r="B62" s="9"/>
      <c r="C62" s="45" t="s">
        <v>40</v>
      </c>
      <c r="D62" s="44" t="s">
        <v>41</v>
      </c>
      <c r="E62" s="40">
        <v>61</v>
      </c>
      <c r="F62" s="41">
        <f>'[2]12'!$G$27</f>
        <v>0</v>
      </c>
    </row>
    <row r="63" spans="2:7" ht="17.100000000000001" customHeight="1" thickBot="1">
      <c r="B63" s="9"/>
      <c r="C63" s="46" t="s">
        <v>42</v>
      </c>
      <c r="D63" s="44" t="s">
        <v>43</v>
      </c>
      <c r="E63" s="40">
        <v>138</v>
      </c>
      <c r="F63" s="41">
        <f>'[2]12'!$G$28</f>
        <v>0</v>
      </c>
    </row>
    <row r="64" spans="2:7" ht="17.100000000000001" customHeight="1" thickBot="1">
      <c r="B64" s="9"/>
      <c r="C64" s="47" t="s">
        <v>27</v>
      </c>
      <c r="D64" s="48"/>
      <c r="E64" s="48">
        <f>SUM(E59:E63)</f>
        <v>629</v>
      </c>
      <c r="F64" s="49">
        <f>SUM(F59:F63)</f>
        <v>15.58938222222222</v>
      </c>
    </row>
    <row r="65" spans="1:6" ht="17.100000000000001" customHeight="1" thickBot="1">
      <c r="B65" s="9"/>
      <c r="C65" s="19" t="s">
        <v>44</v>
      </c>
      <c r="D65" s="40"/>
      <c r="E65" s="40"/>
      <c r="F65" s="40"/>
    </row>
    <row r="66" spans="1:6" ht="17.100000000000001" customHeight="1" thickBot="1">
      <c r="B66" s="9">
        <v>1</v>
      </c>
      <c r="C66" s="39" t="s">
        <v>45</v>
      </c>
      <c r="D66" s="40">
        <v>100</v>
      </c>
      <c r="E66" s="40">
        <v>126</v>
      </c>
      <c r="F66" s="41">
        <f>'[2]12'!$G$35</f>
        <v>29.717899999883244</v>
      </c>
    </row>
    <row r="67" spans="1:6" ht="17.100000000000001" customHeight="1" thickBot="1">
      <c r="B67" s="9">
        <v>2</v>
      </c>
      <c r="C67" s="39" t="s">
        <v>46</v>
      </c>
      <c r="D67" s="40" t="s">
        <v>47</v>
      </c>
      <c r="E67" s="40">
        <v>148</v>
      </c>
      <c r="F67" s="41">
        <f>'[2]12'!$G$46</f>
        <v>17.168472222222221</v>
      </c>
    </row>
    <row r="68" spans="1:6" ht="17.100000000000001" customHeight="1" thickBot="1">
      <c r="B68" s="9">
        <v>3</v>
      </c>
      <c r="C68" s="17" t="s">
        <v>22</v>
      </c>
      <c r="D68" s="40">
        <v>250</v>
      </c>
      <c r="E68" s="40">
        <v>289</v>
      </c>
      <c r="F68" s="41">
        <f>'[2]12'!$G$57</f>
        <v>0</v>
      </c>
    </row>
    <row r="69" spans="1:6" ht="17.100000000000001" customHeight="1" thickBot="1">
      <c r="B69" s="9">
        <v>4</v>
      </c>
      <c r="C69" s="50" t="s">
        <v>48</v>
      </c>
      <c r="D69" s="40">
        <v>200</v>
      </c>
      <c r="E69" s="40">
        <v>86</v>
      </c>
      <c r="F69" s="41">
        <f>'[2]12'!$G$60</f>
        <v>4.90944</v>
      </c>
    </row>
    <row r="70" spans="1:6" ht="17.100000000000001" customHeight="1" thickBot="1">
      <c r="B70" s="9">
        <v>5</v>
      </c>
      <c r="C70" s="20" t="s">
        <v>25</v>
      </c>
      <c r="D70" s="40">
        <v>70</v>
      </c>
      <c r="E70" s="40">
        <v>133</v>
      </c>
      <c r="F70" s="41">
        <f>'[2]12'!$G$61</f>
        <v>2.9166666666666652</v>
      </c>
    </row>
    <row r="71" spans="1:6" ht="17.100000000000001" customHeight="1" thickBot="1">
      <c r="B71" s="9">
        <v>6</v>
      </c>
      <c r="C71" s="45" t="s">
        <v>40</v>
      </c>
      <c r="D71" s="40">
        <v>40</v>
      </c>
      <c r="E71" s="40">
        <v>81</v>
      </c>
      <c r="F71" s="41">
        <f>'[2]12'!$G$62</f>
        <v>2.4</v>
      </c>
    </row>
    <row r="72" spans="1:6" ht="17.100000000000001" customHeight="1" thickBot="1">
      <c r="B72" s="9"/>
      <c r="C72" s="22" t="s">
        <v>27</v>
      </c>
      <c r="D72" s="48"/>
      <c r="E72" s="48">
        <f>SUM(E66:E71)</f>
        <v>863</v>
      </c>
      <c r="F72" s="49">
        <f>SUM(F66:F71)</f>
        <v>57.112478888772131</v>
      </c>
    </row>
    <row r="73" spans="1:6" ht="17.100000000000001" customHeight="1" thickBot="1">
      <c r="B73" s="9"/>
      <c r="C73" s="19"/>
      <c r="D73" s="40"/>
      <c r="E73" s="40"/>
      <c r="F73" s="40"/>
    </row>
    <row r="74" spans="1:6" ht="17.100000000000001" customHeight="1" thickBot="1">
      <c r="B74" s="9"/>
      <c r="C74" s="19"/>
      <c r="D74" s="40"/>
      <c r="E74" s="51">
        <f>E64+E72</f>
        <v>1492</v>
      </c>
      <c r="F74" s="52">
        <f>F64+F72</f>
        <v>72.701861110994344</v>
      </c>
    </row>
    <row r="75" spans="1:6" ht="17.100000000000001" customHeight="1" thickBot="1">
      <c r="B75" s="9"/>
      <c r="C75" s="22" t="s">
        <v>28</v>
      </c>
      <c r="D75" s="26"/>
      <c r="E75" s="28">
        <f>E74</f>
        <v>1492</v>
      </c>
      <c r="F75" s="92">
        <f>F74</f>
        <v>72.701861110994344</v>
      </c>
    </row>
    <row r="76" spans="1:6" ht="17.100000000000001" customHeight="1">
      <c r="A76" s="30"/>
      <c r="B76" s="53"/>
      <c r="C76" s="31"/>
      <c r="D76" s="31"/>
      <c r="E76" s="31"/>
      <c r="F76" s="93"/>
    </row>
    <row r="77" spans="1:6" ht="17.100000000000001" customHeight="1">
      <c r="C77" s="54" t="s">
        <v>49</v>
      </c>
      <c r="D77" s="33" t="s">
        <v>31</v>
      </c>
    </row>
    <row r="78" spans="1:6" ht="17.100000000000001" customHeight="1"/>
    <row r="79" spans="1:6" ht="17.100000000000001" customHeight="1"/>
    <row r="80" spans="1:6" ht="17.100000000000001" customHeight="1"/>
    <row r="81" spans="2:7" ht="17.100000000000001" customHeight="1">
      <c r="C81" s="1"/>
      <c r="D81" s="1" t="s">
        <v>0</v>
      </c>
      <c r="E81" s="1"/>
      <c r="F81" s="1"/>
      <c r="G81" s="1"/>
    </row>
    <row r="82" spans="2:7" ht="17.100000000000001" customHeight="1">
      <c r="C82" s="1" t="s">
        <v>50</v>
      </c>
      <c r="D82" s="1"/>
      <c r="E82" s="1" t="s">
        <v>2</v>
      </c>
      <c r="F82" s="1"/>
      <c r="G82" s="1"/>
    </row>
    <row r="83" spans="2:7" ht="17.100000000000001" customHeight="1">
      <c r="C83" s="1"/>
      <c r="D83" s="1"/>
      <c r="E83" s="1"/>
      <c r="F83" s="1"/>
      <c r="G83" s="1"/>
    </row>
    <row r="84" spans="2:7" ht="17.100000000000001" customHeight="1">
      <c r="C84" s="1" t="s">
        <v>51</v>
      </c>
      <c r="D84" s="1"/>
      <c r="E84" s="1"/>
      <c r="F84" s="1"/>
      <c r="G84" s="1"/>
    </row>
    <row r="85" spans="2:7" ht="17.100000000000001" customHeight="1"/>
    <row r="86" spans="2:7" ht="17.100000000000001" customHeight="1">
      <c r="C86" s="2"/>
      <c r="D86" s="2" t="s">
        <v>4</v>
      </c>
      <c r="E86" s="2"/>
      <c r="F86" s="2" t="s">
        <v>52</v>
      </c>
    </row>
    <row r="87" spans="2:7" ht="17.100000000000001" customHeight="1">
      <c r="C87" s="55" t="s">
        <v>35</v>
      </c>
      <c r="D87" s="2"/>
      <c r="E87" s="2"/>
      <c r="F87" s="2"/>
    </row>
    <row r="88" spans="2:7" ht="17.100000000000001" customHeight="1">
      <c r="C88" s="1" t="s">
        <v>36</v>
      </c>
      <c r="D88" s="1"/>
      <c r="E88" s="56">
        <v>6</v>
      </c>
      <c r="F88" s="1" t="s">
        <v>8</v>
      </c>
    </row>
    <row r="89" spans="2:7" ht="17.100000000000001" customHeight="1">
      <c r="C89" s="1" t="s">
        <v>9</v>
      </c>
      <c r="D89" s="1"/>
      <c r="E89" s="56">
        <v>0</v>
      </c>
      <c r="F89" s="1" t="s">
        <v>8</v>
      </c>
    </row>
    <row r="90" spans="2:7" ht="17.100000000000001" customHeight="1">
      <c r="C90" s="1" t="s">
        <v>38</v>
      </c>
      <c r="D90" s="1"/>
      <c r="E90" s="56">
        <v>0</v>
      </c>
      <c r="F90" s="1" t="s">
        <v>8</v>
      </c>
    </row>
    <row r="91" spans="2:7" ht="17.100000000000001" customHeight="1">
      <c r="C91" s="1" t="s">
        <v>11</v>
      </c>
      <c r="D91" s="1"/>
      <c r="E91" s="2">
        <f>E88+E89+E90</f>
        <v>6</v>
      </c>
      <c r="F91" s="1" t="s">
        <v>8</v>
      </c>
    </row>
    <row r="92" spans="2:7" ht="17.100000000000001" customHeight="1" thickBot="1">
      <c r="B92" s="57" t="s">
        <v>12</v>
      </c>
      <c r="C92" s="57" t="s">
        <v>13</v>
      </c>
      <c r="D92" s="58" t="s">
        <v>14</v>
      </c>
      <c r="E92" s="57" t="s">
        <v>15</v>
      </c>
      <c r="F92" s="57" t="s">
        <v>16</v>
      </c>
    </row>
    <row r="93" spans="2:7" ht="17.100000000000001" customHeight="1" thickBot="1">
      <c r="B93" s="59"/>
      <c r="C93" s="60" t="s">
        <v>17</v>
      </c>
      <c r="D93" s="61"/>
      <c r="E93" s="61"/>
      <c r="F93" s="61"/>
    </row>
    <row r="94" spans="2:7" ht="17.100000000000001" customHeight="1" thickBot="1">
      <c r="B94" s="59">
        <v>1</v>
      </c>
      <c r="C94" s="39" t="s">
        <v>39</v>
      </c>
      <c r="D94" s="62" t="s">
        <v>19</v>
      </c>
      <c r="E94" s="62">
        <v>205</v>
      </c>
      <c r="F94" s="63">
        <f>'[3]12'!$G$19</f>
        <v>13.801226767676724</v>
      </c>
    </row>
    <row r="95" spans="2:7" ht="17.100000000000001" customHeight="1" thickBot="1">
      <c r="B95" s="59">
        <v>2</v>
      </c>
      <c r="C95" s="42" t="s">
        <v>18</v>
      </c>
      <c r="D95" s="62" t="s">
        <v>19</v>
      </c>
      <c r="E95" s="62">
        <v>52</v>
      </c>
      <c r="F95" s="63">
        <f>'[3]12'!$G$23</f>
        <v>3.7401759999999951</v>
      </c>
    </row>
    <row r="96" spans="2:7" ht="17.100000000000001" customHeight="1" thickBot="1">
      <c r="B96" s="59">
        <v>3</v>
      </c>
      <c r="C96" s="16" t="s">
        <v>20</v>
      </c>
      <c r="D96" s="64" t="s">
        <v>21</v>
      </c>
      <c r="E96" s="62">
        <v>173</v>
      </c>
      <c r="F96" s="63">
        <f>'[3]12'!$G$26</f>
        <v>4.7591379999999983</v>
      </c>
    </row>
    <row r="97" spans="2:6" ht="17.100000000000001" customHeight="1" thickBot="1">
      <c r="B97" s="59">
        <v>4</v>
      </c>
      <c r="C97" s="45" t="s">
        <v>40</v>
      </c>
      <c r="D97" s="62">
        <v>30</v>
      </c>
      <c r="E97" s="62">
        <v>61</v>
      </c>
      <c r="F97" s="63">
        <f>'[3]12'!$G$27</f>
        <v>1.7999999999999998</v>
      </c>
    </row>
    <row r="98" spans="2:6" ht="17.100000000000001" customHeight="1" thickBot="1">
      <c r="B98" s="59"/>
      <c r="C98" s="65" t="s">
        <v>27</v>
      </c>
      <c r="D98" s="66"/>
      <c r="E98" s="66">
        <f>SUM(E94:E97)</f>
        <v>491</v>
      </c>
      <c r="F98" s="66">
        <f>SUM(F94:F97)</f>
        <v>24.100540767676716</v>
      </c>
    </row>
    <row r="99" spans="2:6" ht="17.100000000000001" customHeight="1" thickBot="1">
      <c r="B99" s="59"/>
      <c r="C99" s="67" t="s">
        <v>53</v>
      </c>
      <c r="D99" s="68"/>
      <c r="E99" s="68"/>
      <c r="F99" s="69"/>
    </row>
    <row r="100" spans="2:6" ht="17.100000000000001" customHeight="1" thickBot="1">
      <c r="B100" s="59">
        <v>1</v>
      </c>
      <c r="C100" s="39" t="s">
        <v>45</v>
      </c>
      <c r="D100" s="62">
        <v>80</v>
      </c>
      <c r="E100" s="62">
        <v>116</v>
      </c>
      <c r="F100" s="63">
        <f>'[3]12'!$G$34</f>
        <v>19.694999999941665</v>
      </c>
    </row>
    <row r="101" spans="2:6" ht="17.100000000000001" customHeight="1" thickBot="1">
      <c r="B101" s="59">
        <v>2</v>
      </c>
      <c r="C101" s="39" t="s">
        <v>46</v>
      </c>
      <c r="D101" s="62" t="s">
        <v>47</v>
      </c>
      <c r="E101" s="62">
        <v>148</v>
      </c>
      <c r="F101" s="63">
        <f>'[3]12'!$G$45</f>
        <v>26.839444444407778</v>
      </c>
    </row>
    <row r="102" spans="2:6" ht="17.100000000000001" customHeight="1" thickBot="1">
      <c r="B102" s="59">
        <v>3</v>
      </c>
      <c r="C102" s="17" t="s">
        <v>22</v>
      </c>
      <c r="D102" s="62">
        <v>250</v>
      </c>
      <c r="E102" s="62">
        <v>289</v>
      </c>
      <c r="F102" s="63">
        <f>'[3]12'!$G$56</f>
        <v>63.998711111111099</v>
      </c>
    </row>
    <row r="103" spans="2:6" ht="17.100000000000001" customHeight="1" thickBot="1">
      <c r="B103" s="59">
        <v>4</v>
      </c>
      <c r="C103" s="50" t="s">
        <v>48</v>
      </c>
      <c r="D103" s="62">
        <v>200</v>
      </c>
      <c r="E103" s="62">
        <v>86</v>
      </c>
      <c r="F103" s="63">
        <f>'[3]12'!$G$59</f>
        <v>5.57</v>
      </c>
    </row>
    <row r="104" spans="2:6" ht="17.100000000000001" customHeight="1" thickBot="1">
      <c r="B104" s="59">
        <v>5</v>
      </c>
      <c r="C104" s="20" t="s">
        <v>25</v>
      </c>
      <c r="D104" s="62">
        <v>50</v>
      </c>
      <c r="E104" s="62">
        <v>95</v>
      </c>
      <c r="F104" s="63">
        <f>'[3]12'!$G$60</f>
        <v>1.5166666666666657</v>
      </c>
    </row>
    <row r="105" spans="2:6" ht="17.100000000000001" customHeight="1" thickBot="1">
      <c r="B105" s="59">
        <v>6</v>
      </c>
      <c r="C105" s="45" t="s">
        <v>40</v>
      </c>
      <c r="D105" s="62">
        <v>40</v>
      </c>
      <c r="E105" s="62">
        <v>81</v>
      </c>
      <c r="F105" s="63">
        <f>'[3]12'!$G$61</f>
        <v>2.4</v>
      </c>
    </row>
    <row r="106" spans="2:6" ht="17.100000000000001" customHeight="1" thickBot="1">
      <c r="B106" s="59"/>
      <c r="C106" s="65" t="s">
        <v>27</v>
      </c>
      <c r="D106" s="62"/>
      <c r="E106" s="70">
        <f>SUM(E100:E105)</f>
        <v>815</v>
      </c>
      <c r="F106" s="71">
        <f>SUM(F100:F105)</f>
        <v>120.01982222212722</v>
      </c>
    </row>
    <row r="107" spans="2:6" ht="17.100000000000001" customHeight="1" thickBot="1">
      <c r="B107" s="59"/>
      <c r="C107" s="72" t="s">
        <v>54</v>
      </c>
      <c r="D107" s="66"/>
      <c r="E107" s="66"/>
      <c r="F107" s="73"/>
    </row>
    <row r="108" spans="2:6" ht="17.100000000000001" customHeight="1" thickBot="1">
      <c r="B108" s="59">
        <v>1</v>
      </c>
      <c r="C108" s="74" t="s">
        <v>55</v>
      </c>
      <c r="D108" s="62">
        <v>100</v>
      </c>
      <c r="E108" s="62">
        <v>249</v>
      </c>
      <c r="F108" s="63">
        <f>'[3]12'!$G$63</f>
        <v>32.66666666666648</v>
      </c>
    </row>
    <row r="109" spans="2:6" ht="17.100000000000001" customHeight="1" thickBot="1">
      <c r="B109" s="59">
        <v>2</v>
      </c>
      <c r="C109" s="75" t="s">
        <v>56</v>
      </c>
      <c r="D109" s="62">
        <v>200</v>
      </c>
      <c r="E109" s="62">
        <v>138</v>
      </c>
      <c r="F109" s="63">
        <f>'[3]12'!$G$64</f>
        <v>16</v>
      </c>
    </row>
    <row r="110" spans="2:6" ht="17.100000000000001" customHeight="1" thickBot="1">
      <c r="B110" s="59"/>
      <c r="C110" s="65" t="s">
        <v>27</v>
      </c>
      <c r="D110" s="66"/>
      <c r="E110" s="66">
        <f>SUM(E108:E109)</f>
        <v>387</v>
      </c>
      <c r="F110" s="73">
        <f>SUM(F108:F109)</f>
        <v>48.66666666666648</v>
      </c>
    </row>
    <row r="111" spans="2:6" ht="17.100000000000001" customHeight="1" thickBot="1">
      <c r="B111" s="59"/>
      <c r="C111" s="76" t="s">
        <v>57</v>
      </c>
      <c r="D111" s="77"/>
      <c r="E111" s="77"/>
      <c r="F111" s="73"/>
    </row>
    <row r="112" spans="2:6" ht="17.100000000000001" customHeight="1">
      <c r="B112" s="78"/>
      <c r="C112" s="79" t="s">
        <v>58</v>
      </c>
      <c r="D112" s="95" t="s">
        <v>59</v>
      </c>
      <c r="E112" s="97">
        <v>215</v>
      </c>
      <c r="F112" s="99">
        <f>'[3]12'!$G$78</f>
        <v>21.88901111111111</v>
      </c>
    </row>
    <row r="113" spans="1:6" ht="17.100000000000001" customHeight="1" thickBot="1">
      <c r="B113" s="78"/>
      <c r="C113" s="79" t="s">
        <v>60</v>
      </c>
      <c r="D113" s="96"/>
      <c r="E113" s="98"/>
      <c r="F113" s="100"/>
    </row>
    <row r="114" spans="1:6" ht="17.100000000000001" customHeight="1" thickBot="1">
      <c r="B114" s="78"/>
      <c r="C114" s="80" t="s">
        <v>61</v>
      </c>
      <c r="D114" s="81">
        <v>180</v>
      </c>
      <c r="E114" s="81">
        <v>189</v>
      </c>
      <c r="F114" s="82">
        <f>'[3]12'!$G$82</f>
        <v>14.234444444444442</v>
      </c>
    </row>
    <row r="115" spans="1:6" ht="17.100000000000001" customHeight="1" thickBot="1">
      <c r="B115" s="78"/>
      <c r="C115" s="83" t="s">
        <v>62</v>
      </c>
      <c r="D115" s="81">
        <v>200</v>
      </c>
      <c r="E115" s="81">
        <v>89</v>
      </c>
      <c r="F115" s="82">
        <f>'[3]12'!$G$86</f>
        <v>10.134596</v>
      </c>
    </row>
    <row r="116" spans="1:6" ht="17.100000000000001" customHeight="1" thickBot="1">
      <c r="B116" s="78"/>
      <c r="C116" s="84" t="s">
        <v>26</v>
      </c>
      <c r="D116" s="81">
        <v>180</v>
      </c>
      <c r="E116" s="81">
        <v>36</v>
      </c>
      <c r="F116" s="82">
        <f>'[3]12'!$G$87</f>
        <v>18.783333333333296</v>
      </c>
    </row>
    <row r="117" spans="1:6" ht="17.100000000000001" customHeight="1" thickBot="1">
      <c r="B117" s="78"/>
      <c r="C117" s="20" t="s">
        <v>25</v>
      </c>
      <c r="D117" s="81">
        <v>30</v>
      </c>
      <c r="E117" s="81">
        <v>57</v>
      </c>
      <c r="F117" s="82">
        <f>'[3]12'!$G$88</f>
        <v>1.7499999999999989</v>
      </c>
    </row>
    <row r="118" spans="1:6" ht="17.100000000000001" customHeight="1" thickBot="1">
      <c r="B118" s="78"/>
      <c r="C118" s="45" t="s">
        <v>40</v>
      </c>
      <c r="D118" s="81">
        <v>30</v>
      </c>
      <c r="E118" s="81">
        <v>61</v>
      </c>
      <c r="F118" s="82">
        <f>'[3]12'!$G$89</f>
        <v>1.7999999999999998</v>
      </c>
    </row>
    <row r="119" spans="1:6" ht="17.100000000000001" customHeight="1" thickBot="1">
      <c r="B119" s="78"/>
      <c r="C119" s="85" t="s">
        <v>27</v>
      </c>
      <c r="D119" s="68"/>
      <c r="E119" s="86">
        <f>SUM(E112:E118)</f>
        <v>647</v>
      </c>
      <c r="F119" s="87">
        <f>SUM(F112:F118)</f>
        <v>68.59138488888884</v>
      </c>
    </row>
    <row r="120" spans="1:6" ht="17.100000000000001" customHeight="1" thickBot="1">
      <c r="B120" s="59"/>
      <c r="C120" s="88" t="s">
        <v>63</v>
      </c>
      <c r="D120" s="81">
        <v>200</v>
      </c>
      <c r="E120" s="89">
        <v>178</v>
      </c>
      <c r="F120" s="82">
        <f>'[3]12'!$G$91</f>
        <v>23.5</v>
      </c>
    </row>
    <row r="121" spans="1:6" ht="17.100000000000001" customHeight="1" thickBot="1">
      <c r="B121" s="59"/>
      <c r="C121" s="65" t="s">
        <v>28</v>
      </c>
      <c r="D121" s="68"/>
      <c r="E121" s="66">
        <f>E106+E110+E119+E120</f>
        <v>2027</v>
      </c>
      <c r="F121" s="73">
        <f>F98+F106+F110+F119+F120</f>
        <v>284.87841454535925</v>
      </c>
    </row>
    <row r="122" spans="1:6" ht="17.100000000000001" customHeight="1">
      <c r="A122" s="30"/>
      <c r="B122" s="90"/>
      <c r="C122" s="91"/>
      <c r="D122" s="91"/>
      <c r="E122" s="91"/>
      <c r="F122" s="91"/>
    </row>
    <row r="123" spans="1:6" ht="17.100000000000001" customHeight="1">
      <c r="B123" s="2" t="s">
        <v>64</v>
      </c>
      <c r="C123" s="2"/>
      <c r="D123" s="2"/>
      <c r="E123" s="2"/>
      <c r="F123" s="2"/>
    </row>
    <row r="124" spans="1:6" ht="17.100000000000001" customHeight="1"/>
    <row r="125" spans="1:6" ht="17.100000000000001" customHeight="1">
      <c r="C125" t="s">
        <v>65</v>
      </c>
      <c r="D125" t="s">
        <v>31</v>
      </c>
    </row>
    <row r="126" spans="1:6" ht="17.100000000000001" customHeight="1"/>
    <row r="127" spans="1:6" ht="17.100000000000001" customHeight="1"/>
    <row r="128" spans="1:6" ht="17.100000000000001" customHeight="1"/>
    <row r="129" ht="17.100000000000001" customHeight="1"/>
    <row r="130" ht="17.100000000000001" customHeight="1"/>
  </sheetData>
  <mergeCells count="4">
    <mergeCell ref="C49:E49"/>
    <mergeCell ref="D112:D113"/>
    <mergeCell ref="E112:E113"/>
    <mergeCell ref="F112:F1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2021-01-28T18:26:25Z</dcterms:modified>
</cp:coreProperties>
</file>