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E13" i="1"/>
  <c r="F150" l="1"/>
  <c r="E149"/>
  <c r="F148"/>
  <c r="F147"/>
  <c r="F146"/>
  <c r="F145"/>
  <c r="F144"/>
  <c r="F143"/>
  <c r="E142"/>
  <c r="F141"/>
  <c r="F140"/>
  <c r="E138"/>
  <c r="F137"/>
  <c r="F136"/>
  <c r="F135"/>
  <c r="F134"/>
  <c r="F133"/>
  <c r="F132"/>
  <c r="F131"/>
  <c r="E130"/>
  <c r="E151" s="1"/>
  <c r="F129"/>
  <c r="F127"/>
  <c r="F126"/>
  <c r="F125"/>
  <c r="F124"/>
  <c r="F123"/>
  <c r="E120"/>
  <c r="E97"/>
  <c r="F83"/>
  <c r="F82"/>
  <c r="F81"/>
  <c r="F80"/>
  <c r="F79"/>
  <c r="F78"/>
  <c r="F77"/>
  <c r="E76"/>
  <c r="F75"/>
  <c r="F74"/>
  <c r="F73"/>
  <c r="F72"/>
  <c r="F71"/>
  <c r="F70"/>
  <c r="E67"/>
  <c r="F130" l="1"/>
  <c r="F149"/>
  <c r="F85"/>
  <c r="F76"/>
  <c r="F138"/>
  <c r="F142"/>
  <c r="F45"/>
  <c r="F44"/>
  <c r="E36"/>
  <c r="E26"/>
  <c r="F22"/>
  <c r="F21"/>
  <c r="F20"/>
  <c r="F19"/>
  <c r="F18"/>
  <c r="F17"/>
  <c r="F16"/>
  <c r="F151" l="1"/>
  <c r="F97"/>
  <c r="F26"/>
  <c r="F43" s="1"/>
  <c r="F46" s="1"/>
</calcChain>
</file>

<file path=xl/sharedStrings.xml><?xml version="1.0" encoding="utf-8"?>
<sst xmlns="http://schemas.openxmlformats.org/spreadsheetml/2006/main" count="151" uniqueCount="76">
  <si>
    <t>Утверждаю</t>
  </si>
  <si>
    <t xml:space="preserve">             </t>
  </si>
  <si>
    <t xml:space="preserve">                        Руководитель</t>
  </si>
  <si>
    <t>Ибуков В.А.</t>
  </si>
  <si>
    <t>филиал Тукузская   Вагайского района Тюменской области</t>
  </si>
  <si>
    <t>МЕНЮ</t>
  </si>
  <si>
    <t xml:space="preserve">                     на "25" января  2021 года</t>
  </si>
  <si>
    <t>11 день</t>
  </si>
  <si>
    <t>чел.</t>
  </si>
  <si>
    <t>Количество детей учащихся</t>
  </si>
  <si>
    <t>бюджет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</si>
  <si>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</si>
  <si>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</si>
  <si>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</si>
  <si>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</si>
  <si>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</si>
  <si>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</si>
  <si>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</si>
  <si>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</si>
  <si>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Икра баклажанная промышленного производства для детского питания  №101-2004</t>
  </si>
  <si>
    <t>Шницель из говядины №451-2004</t>
  </si>
  <si>
    <t>100</t>
  </si>
  <si>
    <t>Пюре картофельное №520-2004</t>
  </si>
  <si>
    <t>180</t>
  </si>
  <si>
    <t>Чай с сахаром №685-2004</t>
  </si>
  <si>
    <t>Йогурт  в индивидуальной упаковке</t>
  </si>
  <si>
    <t>Хлеб ржаной</t>
  </si>
  <si>
    <t>Хлеб пшеничный</t>
  </si>
  <si>
    <t>итого</t>
  </si>
  <si>
    <t>Всего</t>
  </si>
  <si>
    <t>обесп</t>
  </si>
  <si>
    <t>м/обесп</t>
  </si>
  <si>
    <t xml:space="preserve">зав.хоз. </t>
  </si>
  <si>
    <t>Мухаматуллина Л.С.</t>
  </si>
  <si>
    <t>Заведующий филиалом</t>
  </si>
  <si>
    <t xml:space="preserve"> Тукузская СОШ Вагайского района Тюменской области</t>
  </si>
  <si>
    <t xml:space="preserve">                     на "25" января 2021 года</t>
  </si>
  <si>
    <t>Количество детей ч/з СЗН</t>
  </si>
  <si>
    <t>Количество детей ОВЗ</t>
  </si>
  <si>
    <t>Количество персонала</t>
  </si>
  <si>
    <t>Бутерброд горячий с сыром №10-2004</t>
  </si>
  <si>
    <t xml:space="preserve"> цена с меню раск</t>
  </si>
  <si>
    <t>Омлет натуральный с маслом №284-1996 с подгарнировкой (№244-2006,Москва)</t>
  </si>
  <si>
    <t>на одного чел.</t>
  </si>
  <si>
    <t xml:space="preserve">Чай с сахаром </t>
  </si>
  <si>
    <t>200</t>
  </si>
  <si>
    <t>Хлеб</t>
  </si>
  <si>
    <t>йогурт</t>
  </si>
  <si>
    <t>Икра баклажанная промышленного производства  для детского питания №101-2004</t>
  </si>
  <si>
    <t>Рассольник Ленинградский с говядиной и сметаной</t>
  </si>
  <si>
    <t>250/10/5</t>
  </si>
  <si>
    <t>Сок</t>
  </si>
  <si>
    <t>цена</t>
  </si>
  <si>
    <t>рав.с меню раскладки</t>
  </si>
  <si>
    <t>Удешевление питания за счет продуктов с пришкольного участка</t>
  </si>
  <si>
    <t>Завхоз  _______________</t>
  </si>
  <si>
    <r>
      <t xml:space="preserve">     </t>
    </r>
    <r>
      <rPr>
        <b/>
        <i/>
        <sz val="12"/>
        <rFont val="Arial"/>
        <family val="2"/>
        <charset val="204"/>
      </rPr>
      <t xml:space="preserve">Завтрак     </t>
    </r>
  </si>
  <si>
    <t xml:space="preserve">Второй завтрак </t>
  </si>
  <si>
    <t xml:space="preserve">Фрукты в ассортименте </t>
  </si>
  <si>
    <t xml:space="preserve">Обед    </t>
  </si>
  <si>
    <t>Компот из сухофруктов + Витамин "С"</t>
  </si>
  <si>
    <t xml:space="preserve">Полдник </t>
  </si>
  <si>
    <t>Ватрушка царская с молоком сгущенным</t>
  </si>
  <si>
    <t>160/20</t>
  </si>
  <si>
    <t xml:space="preserve">Зеленый чай с сахаром </t>
  </si>
  <si>
    <t xml:space="preserve">Ужин </t>
  </si>
  <si>
    <t>Салат  из свеклы отварной с маслом р.20/1-2011, Екатеринбург</t>
  </si>
  <si>
    <t>Рыба запечённая №310-1996</t>
  </si>
  <si>
    <t>Рис, припущенный с луком и морковью №416-2013, Пермь</t>
  </si>
  <si>
    <t>Сок  промышленного производства для детского питания в ассортименте №407-2006, г. Москва</t>
  </si>
  <si>
    <t xml:space="preserve">Второй ужин </t>
  </si>
  <si>
    <t>Молоко питьевое кипяченое 3,2 %</t>
  </si>
  <si>
    <t xml:space="preserve">Горячий Завтрак </t>
  </si>
  <si>
    <t xml:space="preserve">Обед         </t>
  </si>
  <si>
    <t>Количество детей м/об 1-4кл</t>
  </si>
  <si>
    <t>Количество детей м/об 5-11кл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</si>
</sst>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3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justify" vertical="top" wrapText="1"/>
    </xf>
    <xf numFmtId="2" fontId="3" fillId="0" borderId="5" xfId="0" applyNumberFormat="1" applyFont="1" applyFill="1" applyBorder="1" applyAlignment="1">
      <alignment horizontal="justify" vertical="top" wrapText="1"/>
    </xf>
    <xf numFmtId="0" fontId="5" fillId="0" borderId="0" xfId="0" applyFont="1" applyFill="1"/>
    <xf numFmtId="0" fontId="5" fillId="0" borderId="0" xfId="0" applyFont="1"/>
    <xf numFmtId="0" fontId="5" fillId="0" borderId="4" xfId="0" applyFont="1" applyBorder="1" applyAlignment="1">
      <alignment vertical="center"/>
    </xf>
    <xf numFmtId="49" fontId="3" fillId="0" borderId="5" xfId="0" applyNumberFormat="1" applyFont="1" applyFill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left" vertical="top" wrapText="1"/>
    </xf>
    <xf numFmtId="0" fontId="0" fillId="0" borderId="4" xfId="0" applyBorder="1"/>
    <xf numFmtId="0" fontId="3" fillId="0" borderId="6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0" fillId="0" borderId="7" xfId="0" applyBorder="1"/>
    <xf numFmtId="0" fontId="5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center"/>
    </xf>
    <xf numFmtId="0" fontId="0" fillId="0" borderId="9" xfId="0" applyBorder="1"/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9" fontId="4" fillId="0" borderId="5" xfId="0" applyNumberFormat="1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0" xfId="0" applyBorder="1"/>
    <xf numFmtId="0" fontId="8" fillId="0" borderId="0" xfId="0" applyFont="1"/>
    <xf numFmtId="0" fontId="2" fillId="2" borderId="0" xfId="0" applyFont="1" applyFill="1"/>
    <xf numFmtId="0" fontId="2" fillId="3" borderId="0" xfId="0" applyFont="1" applyFill="1"/>
    <xf numFmtId="0" fontId="1" fillId="2" borderId="0" xfId="0" applyFont="1" applyFill="1"/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0" fillId="0" borderId="11" xfId="0" applyBorder="1"/>
    <xf numFmtId="0" fontId="4" fillId="4" borderId="12" xfId="0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vertical="center"/>
    </xf>
    <xf numFmtId="0" fontId="3" fillId="3" borderId="15" xfId="0" applyFont="1" applyFill="1" applyBorder="1" applyAlignment="1">
      <alignment horizontal="justify" vertical="top" wrapText="1"/>
    </xf>
    <xf numFmtId="2" fontId="3" fillId="3" borderId="15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justify" vertical="top" wrapText="1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4" borderId="17" xfId="0" applyFont="1" applyFill="1" applyBorder="1" applyAlignment="1">
      <alignment horizontal="justify" vertical="top" wrapText="1"/>
    </xf>
    <xf numFmtId="0" fontId="3" fillId="5" borderId="15" xfId="0" applyFont="1" applyFill="1" applyBorder="1" applyAlignment="1">
      <alignment horizontal="justify" vertical="top" wrapText="1"/>
    </xf>
    <xf numFmtId="0" fontId="4" fillId="5" borderId="15" xfId="0" applyFont="1" applyFill="1" applyBorder="1" applyAlignment="1">
      <alignment horizontal="justify" vertical="top" wrapText="1"/>
    </xf>
    <xf numFmtId="2" fontId="4" fillId="3" borderId="15" xfId="0" applyNumberFormat="1" applyFont="1" applyFill="1" applyBorder="1" applyAlignment="1">
      <alignment horizontal="justify" vertical="top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4" xfId="0" applyFont="1" applyBorder="1" applyAlignment="1"/>
    <xf numFmtId="0" fontId="5" fillId="2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justify" vertical="top" wrapText="1"/>
    </xf>
    <xf numFmtId="0" fontId="4" fillId="3" borderId="15" xfId="0" applyFont="1" applyFill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2" fontId="4" fillId="0" borderId="15" xfId="0" applyNumberFormat="1" applyFont="1" applyBorder="1" applyAlignment="1">
      <alignment horizontal="justify" vertical="top" wrapText="1"/>
    </xf>
    <xf numFmtId="0" fontId="0" fillId="0" borderId="20" xfId="0" applyBorder="1"/>
    <xf numFmtId="0" fontId="0" fillId="0" borderId="21" xfId="0" applyBorder="1"/>
    <xf numFmtId="0" fontId="5" fillId="0" borderId="21" xfId="0" applyFont="1" applyBorder="1"/>
    <xf numFmtId="0" fontId="5" fillId="0" borderId="0" xfId="0" applyFont="1" applyBorder="1"/>
    <xf numFmtId="0" fontId="4" fillId="0" borderId="0" xfId="0" applyFont="1"/>
    <xf numFmtId="0" fontId="3" fillId="4" borderId="12" xfId="0" applyFont="1" applyFill="1" applyBorder="1" applyAlignment="1">
      <alignment horizontal="justify" vertical="top" wrapText="1"/>
    </xf>
    <xf numFmtId="0" fontId="10" fillId="0" borderId="16" xfId="0" applyFont="1" applyBorder="1" applyAlignment="1">
      <alignment vertical="center"/>
    </xf>
    <xf numFmtId="0" fontId="11" fillId="4" borderId="12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vertical="center"/>
    </xf>
    <xf numFmtId="2" fontId="4" fillId="5" borderId="15" xfId="0" applyNumberFormat="1" applyFont="1" applyFill="1" applyBorder="1" applyAlignment="1">
      <alignment horizontal="justify" vertical="top" wrapText="1"/>
    </xf>
    <xf numFmtId="0" fontId="5" fillId="0" borderId="14" xfId="0" applyFont="1" applyBorder="1" applyAlignment="1"/>
    <xf numFmtId="0" fontId="5" fillId="0" borderId="18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justify" vertical="top" wrapText="1"/>
    </xf>
    <xf numFmtId="2" fontId="3" fillId="6" borderId="15" xfId="0" applyNumberFormat="1" applyFont="1" applyFill="1" applyBorder="1" applyAlignment="1">
      <alignment horizontal="justify" vertical="top" wrapText="1"/>
    </xf>
    <xf numFmtId="0" fontId="3" fillId="4" borderId="15" xfId="0" applyFont="1" applyFill="1" applyBorder="1" applyAlignment="1">
      <alignment horizontal="justify" vertical="top" wrapText="1"/>
    </xf>
    <xf numFmtId="2" fontId="3" fillId="4" borderId="15" xfId="0" applyNumberFormat="1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2" fontId="4" fillId="0" borderId="15" xfId="0" applyNumberFormat="1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vertical="center"/>
    </xf>
    <xf numFmtId="2" fontId="4" fillId="4" borderId="15" xfId="0" applyNumberFormat="1" applyFont="1" applyFill="1" applyBorder="1" applyAlignment="1">
      <alignment horizontal="justify" vertical="top" wrapText="1"/>
    </xf>
    <xf numFmtId="1" fontId="4" fillId="0" borderId="15" xfId="0" applyNumberFormat="1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5;&#1072;%20&#1074;&#1089;&#1077;&#1093;%20&#1084;-&#1088;&#1072;&#1089;&#1082;&#1083;&#1072;&#1076;&#1082;&#1080;%20&#1085;&#1072;%20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2;&#1086;&#1088;&#1088;&#1077;&#1082;&#1094;%20&#1084;&#1077;&#1085;&#1102;-%20&#1088;&#1072;&#1089;&#1082;&#1083;&#1072;&#1076;&#1082;&#1072;%20&#1085;&#1072;%20&#1103;&#1085;&#1074;&#1072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0;&#1085;&#1090;&#1077;&#1088;&#1085;&#1072;&#1090;%20&#1084;&#1077;&#1085;&#1102;-&#1088;&#1072;&#1089;&#1082;&#1083;&#1072;&#1076;&#1082;&#1072;%20&#1085;&#1072;%20&#1103;&#1085;&#1074;&#1072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Сводная по питани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I13">
            <v>17.07692307638305</v>
          </cell>
        </row>
        <row r="20">
          <cell r="I20">
            <v>33.371291537676946</v>
          </cell>
        </row>
        <row r="24">
          <cell r="I24">
            <v>11.370024125565275</v>
          </cell>
        </row>
        <row r="26">
          <cell r="I26">
            <v>1.1519510489506921</v>
          </cell>
        </row>
        <row r="27">
          <cell r="I27">
            <v>10.846153845719998</v>
          </cell>
        </row>
        <row r="28">
          <cell r="I28">
            <v>1.7244755244000003</v>
          </cell>
        </row>
        <row r="29">
          <cell r="I29">
            <v>1.2874125868333326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0</v>
          </cell>
        </row>
      </sheetData>
      <sheetData sheetId="3">
        <row r="16">
          <cell r="G16">
            <v>0</v>
          </cell>
        </row>
      </sheetData>
      <sheetData sheetId="4">
        <row r="15">
          <cell r="G15">
            <v>0</v>
          </cell>
        </row>
      </sheetData>
      <sheetData sheetId="5">
        <row r="19">
          <cell r="I19">
            <v>0</v>
          </cell>
        </row>
      </sheetData>
      <sheetData sheetId="6">
        <row r="14">
          <cell r="I14">
            <v>12.662335308639999</v>
          </cell>
        </row>
      </sheetData>
      <sheetData sheetId="7">
        <row r="19">
          <cell r="G19">
            <v>24.895085308639977</v>
          </cell>
        </row>
      </sheetData>
      <sheetData sheetId="8">
        <row r="18">
          <cell r="I18">
            <v>11.600960246912001</v>
          </cell>
        </row>
      </sheetData>
      <sheetData sheetId="9">
        <row r="22">
          <cell r="I22">
            <v>89.727845428787234</v>
          </cell>
        </row>
      </sheetData>
      <sheetData sheetId="10">
        <row r="19">
          <cell r="I19">
            <v>0</v>
          </cell>
        </row>
      </sheetData>
      <sheetData sheetId="11">
        <row r="16">
          <cell r="I16">
            <v>18.005342222222222</v>
          </cell>
        </row>
        <row r="23">
          <cell r="I23">
            <v>39.444562222222224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3">
          <cell r="I33">
            <v>0</v>
          </cell>
        </row>
        <row r="44">
          <cell r="I44">
            <v>17.29892222222222</v>
          </cell>
        </row>
        <row r="52">
          <cell r="I52">
            <v>0</v>
          </cell>
        </row>
        <row r="56">
          <cell r="I56">
            <v>0</v>
          </cell>
        </row>
        <row r="57">
          <cell r="I57">
            <v>33.387999999999998</v>
          </cell>
        </row>
        <row r="58">
          <cell r="I58">
            <v>3.4999999999999978</v>
          </cell>
        </row>
        <row r="59">
          <cell r="I59">
            <v>1.7999999999999998</v>
          </cell>
        </row>
      </sheetData>
      <sheetData sheetId="12">
        <row r="19">
          <cell r="G19">
            <v>15.58938222222222</v>
          </cell>
        </row>
      </sheetData>
      <sheetData sheetId="13">
        <row r="15">
          <cell r="G15">
            <v>0</v>
          </cell>
        </row>
      </sheetData>
      <sheetData sheetId="14">
        <row r="16">
          <cell r="G16">
            <v>0</v>
          </cell>
        </row>
      </sheetData>
      <sheetData sheetId="15">
        <row r="16">
          <cell r="G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Лист1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4.6388888888888857</v>
          </cell>
        </row>
      </sheetData>
      <sheetData sheetId="3">
        <row r="16">
          <cell r="G16">
            <v>18.641222222222222</v>
          </cell>
        </row>
      </sheetData>
      <sheetData sheetId="4">
        <row r="15">
          <cell r="G15">
            <v>4.7591379999999983</v>
          </cell>
        </row>
      </sheetData>
      <sheetData sheetId="5">
        <row r="19">
          <cell r="I19">
            <v>11.20611111111111</v>
          </cell>
        </row>
      </sheetData>
      <sheetData sheetId="6">
        <row r="14">
          <cell r="I14">
            <v>0</v>
          </cell>
        </row>
      </sheetData>
      <sheetData sheetId="7">
        <row r="19">
          <cell r="G19">
            <v>11.397349206349203</v>
          </cell>
        </row>
      </sheetData>
      <sheetData sheetId="8">
        <row r="18">
          <cell r="I18">
            <v>10.884206348777775</v>
          </cell>
        </row>
      </sheetData>
      <sheetData sheetId="9">
        <row r="22">
          <cell r="I22">
            <v>62.076857088528449</v>
          </cell>
        </row>
      </sheetData>
      <sheetData sheetId="10">
        <row r="19">
          <cell r="I19">
            <v>11.479172222222219</v>
          </cell>
        </row>
      </sheetData>
      <sheetData sheetId="11">
        <row r="16">
          <cell r="H16">
            <v>0</v>
          </cell>
        </row>
        <row r="23">
          <cell r="H23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32">
          <cell r="H32">
            <v>13</v>
          </cell>
        </row>
        <row r="43">
          <cell r="H43">
            <v>22.042520729656221</v>
          </cell>
        </row>
        <row r="51">
          <cell r="H51">
            <v>38.848333333333315</v>
          </cell>
        </row>
        <row r="55">
          <cell r="H55">
            <v>11.58422222222222</v>
          </cell>
        </row>
        <row r="58">
          <cell r="H58">
            <v>2.04</v>
          </cell>
        </row>
        <row r="59">
          <cell r="H59">
            <v>3.4999999999999978</v>
          </cell>
        </row>
        <row r="60">
          <cell r="H60">
            <v>3</v>
          </cell>
        </row>
        <row r="72">
          <cell r="H72">
            <v>68.286179301695924</v>
          </cell>
        </row>
        <row r="75">
          <cell r="H75">
            <v>0.82907600000000004</v>
          </cell>
        </row>
        <row r="76">
          <cell r="H76">
            <v>28.799999999999997</v>
          </cell>
        </row>
        <row r="81">
          <cell r="H81">
            <v>2.75</v>
          </cell>
        </row>
        <row r="85">
          <cell r="H85">
            <v>27.673000000000002</v>
          </cell>
        </row>
        <row r="91">
          <cell r="H91">
            <v>9.351222222222221</v>
          </cell>
        </row>
        <row r="92">
          <cell r="H92">
            <v>16</v>
          </cell>
        </row>
        <row r="93">
          <cell r="H93">
            <v>1.2833333333333325</v>
          </cell>
        </row>
        <row r="94">
          <cell r="H94">
            <v>3</v>
          </cell>
        </row>
        <row r="96">
          <cell r="H96">
            <v>17.059999999999981</v>
          </cell>
        </row>
      </sheetData>
      <sheetData sheetId="12">
        <row r="19">
          <cell r="G19">
            <v>13.801226767676724</v>
          </cell>
        </row>
      </sheetData>
      <sheetData sheetId="13">
        <row r="15">
          <cell r="G15">
            <v>8.1111111111111072</v>
          </cell>
        </row>
      </sheetData>
      <sheetData sheetId="14">
        <row r="16">
          <cell r="G16">
            <v>55.11849999999999</v>
          </cell>
        </row>
      </sheetData>
      <sheetData sheetId="15">
        <row r="16">
          <cell r="G16">
            <v>29.918074074074021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8"/>
  <sheetViews>
    <sheetView tabSelected="1" workbookViewId="0">
      <selection activeCell="E13" sqref="E13"/>
    </sheetView>
  </sheetViews>
  <sheetFormatPr defaultRowHeight="15"/>
  <cols>
    <col min="1" max="1" width="4.28515625" customWidth="1"/>
    <col min="2" max="2" width="6.5703125" customWidth="1"/>
    <col min="3" max="3" width="45.42578125" customWidth="1"/>
  </cols>
  <sheetData>
    <row r="2" spans="2:8">
      <c r="C2" s="1"/>
      <c r="D2" s="1" t="s">
        <v>0</v>
      </c>
      <c r="E2" s="1"/>
      <c r="F2" s="1"/>
      <c r="G2" s="1"/>
    </row>
    <row r="3" spans="2:8">
      <c r="B3" t="s">
        <v>1</v>
      </c>
      <c r="C3" s="1" t="s">
        <v>2</v>
      </c>
      <c r="D3" s="1"/>
      <c r="E3" s="1" t="s">
        <v>3</v>
      </c>
      <c r="F3" s="1"/>
      <c r="G3" s="1"/>
    </row>
    <row r="4" spans="2:8">
      <c r="C4" s="1"/>
      <c r="D4" s="1"/>
      <c r="E4" s="1"/>
      <c r="F4" s="1"/>
      <c r="G4" s="1"/>
    </row>
    <row r="5" spans="2:8">
      <c r="C5" s="1" t="s">
        <v>4</v>
      </c>
      <c r="D5" s="1"/>
      <c r="E5" s="1"/>
      <c r="F5" s="1"/>
      <c r="G5" s="1"/>
    </row>
    <row r="7" spans="2:8">
      <c r="C7" s="2"/>
      <c r="D7" s="2" t="s">
        <v>5</v>
      </c>
      <c r="E7" s="2"/>
      <c r="F7" s="2"/>
    </row>
    <row r="8" spans="2:8">
      <c r="C8" s="2" t="s">
        <v>6</v>
      </c>
      <c r="D8" s="2"/>
      <c r="E8" s="2"/>
      <c r="F8" s="2" t="s">
        <v>7</v>
      </c>
    </row>
    <row r="9" spans="2:8">
      <c r="C9" s="1" t="s">
        <v>74</v>
      </c>
      <c r="D9" s="2"/>
      <c r="E9" s="2">
        <v>66</v>
      </c>
      <c r="F9" s="3" t="s">
        <v>8</v>
      </c>
    </row>
    <row r="10" spans="2:8">
      <c r="C10" s="1" t="s">
        <v>75</v>
      </c>
      <c r="D10" s="3"/>
      <c r="E10" s="4">
        <v>50</v>
      </c>
      <c r="F10" s="3" t="s">
        <v>8</v>
      </c>
      <c r="G10" s="5"/>
    </row>
    <row r="11" spans="2:8">
      <c r="C11" s="1" t="s">
        <v>9</v>
      </c>
      <c r="D11" s="3"/>
      <c r="E11" s="4">
        <v>24</v>
      </c>
      <c r="F11" s="3" t="s">
        <v>8</v>
      </c>
      <c r="G11" s="5"/>
    </row>
    <row r="12" spans="2:8">
      <c r="C12" s="1" t="s">
        <v>11</v>
      </c>
      <c r="D12" s="3"/>
      <c r="E12" s="4">
        <v>3</v>
      </c>
      <c r="F12" s="3" t="s">
        <v>8</v>
      </c>
      <c r="G12" s="5"/>
    </row>
    <row r="13" spans="2:8">
      <c r="C13" s="1" t="s">
        <v>12</v>
      </c>
      <c r="D13" s="3"/>
      <c r="E13" s="4">
        <f>SUM(E9:E12)</f>
        <v>143</v>
      </c>
      <c r="F13" s="3" t="s">
        <v>8</v>
      </c>
      <c r="G13" s="5"/>
    </row>
    <row r="14" spans="2:8" ht="65.25" thickBot="1">
      <c r="B14" s="6" t="s">
        <v>13</v>
      </c>
      <c r="C14" s="6" t="s">
        <v>14</v>
      </c>
      <c r="D14" s="7" t="s">
        <v>15</v>
      </c>
      <c r="E14" s="8" t="s">
        <v>16</v>
      </c>
      <c r="F14" s="8" t="s">
        <v>17</v>
      </c>
      <c r="G14" s="5"/>
    </row>
    <row r="15" spans="2:8" ht="15.75" thickBot="1">
      <c r="B15" s="9"/>
      <c r="C15" s="10" t="s">
        <v>18</v>
      </c>
      <c r="D15" s="11"/>
      <c r="E15" s="11"/>
      <c r="F15" s="11"/>
      <c r="G15" s="5"/>
    </row>
    <row r="16" spans="2:8" ht="15.75" thickBot="1">
      <c r="B16" s="9">
        <v>1</v>
      </c>
      <c r="C16" s="12" t="s">
        <v>19</v>
      </c>
      <c r="D16" s="13">
        <v>100</v>
      </c>
      <c r="E16" s="13">
        <v>116</v>
      </c>
      <c r="F16" s="14">
        <f>[1]Лист11!$I$13</f>
        <v>17.07692307638305</v>
      </c>
      <c r="G16" s="15"/>
      <c r="H16" s="16"/>
    </row>
    <row r="17" spans="2:8" ht="15.75" thickBot="1">
      <c r="B17" s="9">
        <v>2</v>
      </c>
      <c r="C17" s="17" t="s">
        <v>20</v>
      </c>
      <c r="D17" s="18" t="s">
        <v>21</v>
      </c>
      <c r="E17" s="13">
        <v>213</v>
      </c>
      <c r="F17" s="19">
        <f>[1]Лист11!$I$20</f>
        <v>33.371291537676946</v>
      </c>
      <c r="G17" s="15"/>
      <c r="H17" s="16"/>
    </row>
    <row r="18" spans="2:8" ht="15.75" thickBot="1">
      <c r="B18" s="9">
        <v>3</v>
      </c>
      <c r="C18" s="20" t="s">
        <v>22</v>
      </c>
      <c r="D18" s="18" t="s">
        <v>23</v>
      </c>
      <c r="E18" s="13">
        <v>134</v>
      </c>
      <c r="F18" s="21">
        <f>[1]Лист11!$I$24</f>
        <v>11.370024125565275</v>
      </c>
      <c r="G18" s="5"/>
    </row>
    <row r="19" spans="2:8" ht="15.75" thickBot="1">
      <c r="B19" s="22">
        <v>4</v>
      </c>
      <c r="C19" s="12" t="s">
        <v>24</v>
      </c>
      <c r="D19" s="23">
        <v>200</v>
      </c>
      <c r="E19" s="23">
        <v>62</v>
      </c>
      <c r="F19" s="14">
        <f>[1]Лист11!$I$26</f>
        <v>1.1519510489506921</v>
      </c>
      <c r="G19" s="5"/>
    </row>
    <row r="20" spans="2:8" ht="16.5" thickBot="1">
      <c r="B20" s="9">
        <v>5</v>
      </c>
      <c r="C20" s="24" t="s">
        <v>25</v>
      </c>
      <c r="D20" s="25">
        <v>115</v>
      </c>
      <c r="E20" s="25">
        <v>85</v>
      </c>
      <c r="F20" s="14">
        <f>[1]Лист11!$I$27</f>
        <v>10.846153845719998</v>
      </c>
      <c r="G20" s="5"/>
    </row>
    <row r="21" spans="2:8" ht="15.75" thickBot="1">
      <c r="B21" s="26">
        <v>6</v>
      </c>
      <c r="C21" s="27" t="s">
        <v>26</v>
      </c>
      <c r="D21" s="28">
        <v>30</v>
      </c>
      <c r="E21" s="29">
        <v>61</v>
      </c>
      <c r="F21" s="14">
        <f>[1]Лист11!$I$28</f>
        <v>1.7244755244000003</v>
      </c>
      <c r="G21" s="5"/>
    </row>
    <row r="22" spans="2:8" ht="15.75" thickBot="1">
      <c r="B22" s="9">
        <v>7</v>
      </c>
      <c r="C22" s="30" t="s">
        <v>27</v>
      </c>
      <c r="D22" s="31">
        <v>20</v>
      </c>
      <c r="E22" s="29">
        <v>38</v>
      </c>
      <c r="F22" s="14">
        <f>[1]Лист11!$I$29</f>
        <v>1.2874125868333326</v>
      </c>
      <c r="G22" s="5"/>
    </row>
    <row r="23" spans="2:8" ht="15.75" thickBot="1">
      <c r="B23" s="9">
        <v>8</v>
      </c>
      <c r="C23" s="32"/>
      <c r="D23" s="31"/>
      <c r="E23" s="29"/>
      <c r="F23" s="14"/>
      <c r="G23" s="5"/>
    </row>
    <row r="24" spans="2:8">
      <c r="B24" s="9">
        <v>9</v>
      </c>
      <c r="C24" s="32"/>
      <c r="D24" s="31"/>
      <c r="E24" s="29"/>
      <c r="F24" s="33"/>
      <c r="G24" s="5"/>
    </row>
    <row r="25" spans="2:8" ht="15.75" thickBot="1">
      <c r="B25" s="34"/>
      <c r="C25" s="35"/>
      <c r="D25" s="13"/>
      <c r="E25" s="13"/>
      <c r="F25" s="13"/>
      <c r="G25" s="5"/>
    </row>
    <row r="26" spans="2:8" ht="16.5" thickBot="1">
      <c r="B26" s="9"/>
      <c r="C26" s="36" t="s">
        <v>28</v>
      </c>
      <c r="D26" s="37"/>
      <c r="E26" s="38">
        <f>SUM(E16:E25)</f>
        <v>709</v>
      </c>
      <c r="F26" s="39">
        <f>SUM(F16:F25)</f>
        <v>76.828231745529294</v>
      </c>
      <c r="G26" s="5"/>
    </row>
    <row r="27" spans="2:8" ht="15.75" thickBot="1">
      <c r="B27" s="9"/>
      <c r="C27" s="35"/>
      <c r="D27" s="13"/>
      <c r="E27" s="13"/>
      <c r="F27" s="13"/>
      <c r="G27" s="5"/>
    </row>
    <row r="28" spans="2:8" ht="15.75" thickBot="1">
      <c r="B28" s="9"/>
      <c r="C28" s="35"/>
      <c r="D28" s="13"/>
      <c r="E28" s="13"/>
      <c r="F28" s="13"/>
      <c r="G28" s="5"/>
    </row>
    <row r="29" spans="2:8" ht="15.75" thickBot="1">
      <c r="B29" s="9"/>
      <c r="C29" s="35"/>
      <c r="D29" s="13"/>
      <c r="E29" s="13"/>
      <c r="F29" s="13"/>
      <c r="G29" s="5"/>
    </row>
    <row r="30" spans="2:8" ht="15.75" thickBot="1">
      <c r="B30" s="9"/>
      <c r="C30" s="35"/>
      <c r="D30" s="13"/>
      <c r="E30" s="13"/>
      <c r="F30" s="13"/>
      <c r="G30" s="5"/>
    </row>
    <row r="31" spans="2:8" ht="15.75" thickBot="1">
      <c r="B31" s="9"/>
      <c r="C31" s="40" t="s">
        <v>28</v>
      </c>
      <c r="D31" s="38"/>
      <c r="E31" s="38"/>
      <c r="F31" s="39"/>
      <c r="G31" s="5"/>
    </row>
    <row r="32" spans="2:8" ht="15.75" thickBot="1">
      <c r="B32" s="9"/>
      <c r="C32" s="40"/>
      <c r="D32" s="13"/>
      <c r="E32" s="13"/>
      <c r="F32" s="13"/>
      <c r="G32" s="5"/>
    </row>
    <row r="33" spans="1:7" ht="15.75" thickBot="1">
      <c r="B33" s="9"/>
      <c r="C33" s="35"/>
      <c r="D33" s="13"/>
      <c r="E33" s="13"/>
      <c r="F33" s="14"/>
      <c r="G33" s="5"/>
    </row>
    <row r="34" spans="1:7" ht="15.75" thickBot="1">
      <c r="B34" s="9"/>
      <c r="C34" s="35"/>
      <c r="D34" s="13"/>
      <c r="E34" s="13"/>
      <c r="F34" s="14"/>
      <c r="G34" s="5"/>
    </row>
    <row r="35" spans="1:7" ht="15.75" thickBot="1">
      <c r="B35" s="9"/>
      <c r="C35" s="35"/>
      <c r="D35" s="13"/>
      <c r="E35" s="13"/>
      <c r="F35" s="14"/>
      <c r="G35" s="5"/>
    </row>
    <row r="36" spans="1:7" ht="15.75" thickBot="1">
      <c r="B36" s="9"/>
      <c r="C36" s="40" t="s">
        <v>28</v>
      </c>
      <c r="D36" s="38"/>
      <c r="E36" s="38">
        <f>E33+E34+E35</f>
        <v>0</v>
      </c>
      <c r="F36" s="39"/>
      <c r="G36" s="5"/>
    </row>
    <row r="37" spans="1:7" ht="15.75" thickBot="1">
      <c r="B37" s="9"/>
      <c r="C37" s="35"/>
      <c r="D37" s="13"/>
      <c r="E37" s="13"/>
      <c r="F37" s="13"/>
      <c r="G37" s="5"/>
    </row>
    <row r="38" spans="1:7" ht="15.75" thickBot="1">
      <c r="B38" s="9"/>
      <c r="C38" s="35"/>
      <c r="D38" s="13"/>
      <c r="E38" s="13"/>
      <c r="F38" s="13"/>
      <c r="G38" s="5"/>
    </row>
    <row r="39" spans="1:7" ht="15.75" thickBot="1">
      <c r="B39" s="9"/>
      <c r="C39" s="35"/>
      <c r="D39" s="13"/>
      <c r="E39" s="13"/>
      <c r="F39" s="13"/>
      <c r="G39" s="5"/>
    </row>
    <row r="40" spans="1:7" ht="15.75" thickBot="1">
      <c r="B40" s="9"/>
      <c r="C40" s="35"/>
      <c r="D40" s="13"/>
      <c r="E40" s="13"/>
      <c r="F40" s="13"/>
      <c r="G40" s="5"/>
    </row>
    <row r="41" spans="1:7" ht="15.75" thickBot="1">
      <c r="B41" s="9"/>
      <c r="C41" s="35"/>
      <c r="D41" s="13"/>
      <c r="E41" s="13"/>
      <c r="F41" s="13"/>
      <c r="G41" s="5"/>
    </row>
    <row r="42" spans="1:7" ht="15.75" thickBot="1">
      <c r="B42" s="9"/>
      <c r="C42" s="35"/>
      <c r="D42" s="13"/>
      <c r="E42" s="13"/>
      <c r="F42" s="13"/>
      <c r="G42" s="5"/>
    </row>
    <row r="43" spans="1:7" ht="15.75" thickBot="1">
      <c r="B43" s="9"/>
      <c r="C43" s="40" t="s">
        <v>29</v>
      </c>
      <c r="D43" s="13"/>
      <c r="E43" s="38" t="s">
        <v>30</v>
      </c>
      <c r="F43" s="39">
        <f>F26</f>
        <v>76.828231745529294</v>
      </c>
      <c r="G43" s="5"/>
    </row>
    <row r="44" spans="1:7" ht="15.75" thickBot="1">
      <c r="A44" s="41"/>
      <c r="B44" s="9"/>
      <c r="C44" s="40" t="s">
        <v>29</v>
      </c>
      <c r="D44" s="13"/>
      <c r="E44" s="38" t="s">
        <v>30</v>
      </c>
      <c r="F44" s="39">
        <f>F27</f>
        <v>0</v>
      </c>
      <c r="G44" s="5"/>
    </row>
    <row r="45" spans="1:7" ht="15.75" thickBot="1">
      <c r="A45" s="41"/>
      <c r="B45" s="9"/>
      <c r="C45" s="40" t="s">
        <v>29</v>
      </c>
      <c r="D45" s="13"/>
      <c r="E45" s="38" t="s">
        <v>30</v>
      </c>
      <c r="F45" s="39">
        <f>F28</f>
        <v>0</v>
      </c>
      <c r="G45" s="5"/>
    </row>
    <row r="46" spans="1:7" ht="30.75" thickBot="1">
      <c r="B46" s="9"/>
      <c r="C46" s="40" t="s">
        <v>29</v>
      </c>
      <c r="D46" s="13"/>
      <c r="E46" s="38" t="s">
        <v>31</v>
      </c>
      <c r="F46" s="39">
        <f>F43</f>
        <v>76.828231745529294</v>
      </c>
      <c r="G46" s="5"/>
    </row>
    <row r="47" spans="1:7">
      <c r="C47" s="2"/>
      <c r="D47" s="4"/>
      <c r="E47" s="4"/>
      <c r="F47" s="4"/>
      <c r="G47" s="5"/>
    </row>
    <row r="48" spans="1:7">
      <c r="C48" s="2"/>
      <c r="D48" s="4"/>
      <c r="E48" s="4"/>
      <c r="F48" s="4"/>
      <c r="G48" s="5"/>
    </row>
    <row r="49" spans="3:7">
      <c r="C49" s="2"/>
      <c r="D49" s="2"/>
      <c r="E49" s="2"/>
      <c r="F49" s="2"/>
    </row>
    <row r="50" spans="3:7">
      <c r="C50" s="2"/>
      <c r="D50" s="2"/>
      <c r="E50" s="2"/>
      <c r="F50" s="2"/>
    </row>
    <row r="52" spans="3:7">
      <c r="D52" s="42"/>
    </row>
    <row r="53" spans="3:7">
      <c r="C53" t="s">
        <v>32</v>
      </c>
      <c r="D53" s="42" t="s">
        <v>33</v>
      </c>
    </row>
    <row r="57" spans="3:7">
      <c r="C57" s="1"/>
      <c r="D57" s="1" t="s">
        <v>0</v>
      </c>
      <c r="E57" s="1"/>
      <c r="F57" s="1"/>
      <c r="G57" s="1"/>
    </row>
    <row r="58" spans="3:7">
      <c r="C58" s="1" t="s">
        <v>34</v>
      </c>
      <c r="D58" s="1"/>
      <c r="E58" s="1" t="s">
        <v>3</v>
      </c>
      <c r="F58" s="1"/>
      <c r="G58" s="1"/>
    </row>
    <row r="59" spans="3:7">
      <c r="C59" s="1"/>
      <c r="D59" s="1"/>
      <c r="E59" s="1"/>
      <c r="F59" s="1"/>
      <c r="G59" s="1"/>
    </row>
    <row r="60" spans="3:7">
      <c r="C60" s="1" t="s">
        <v>35</v>
      </c>
      <c r="D60" s="1"/>
      <c r="E60" s="1"/>
      <c r="F60" s="1"/>
      <c r="G60" s="1"/>
    </row>
    <row r="62" spans="3:7">
      <c r="C62" s="2"/>
      <c r="D62" s="2" t="s">
        <v>5</v>
      </c>
      <c r="E62" s="2"/>
      <c r="F62" s="2" t="s">
        <v>7</v>
      </c>
    </row>
    <row r="63" spans="3:7">
      <c r="C63" s="43" t="s">
        <v>36</v>
      </c>
      <c r="D63" s="2"/>
      <c r="E63" s="2"/>
      <c r="F63" s="2"/>
    </row>
    <row r="64" spans="3:7">
      <c r="C64" s="1" t="s">
        <v>37</v>
      </c>
      <c r="D64" s="1"/>
      <c r="E64" s="44"/>
      <c r="F64" s="1" t="s">
        <v>8</v>
      </c>
    </row>
    <row r="65" spans="2:8">
      <c r="C65" s="45" t="s">
        <v>38</v>
      </c>
      <c r="D65" s="1"/>
      <c r="E65" s="44">
        <v>3</v>
      </c>
      <c r="F65" s="1" t="s">
        <v>8</v>
      </c>
    </row>
    <row r="66" spans="2:8">
      <c r="C66" s="1" t="s">
        <v>39</v>
      </c>
      <c r="D66" s="1"/>
      <c r="E66" s="44">
        <v>0</v>
      </c>
      <c r="F66" s="1" t="s">
        <v>8</v>
      </c>
    </row>
    <row r="67" spans="2:8">
      <c r="C67" s="1" t="s">
        <v>12</v>
      </c>
      <c r="D67" s="1"/>
      <c r="E67" s="2">
        <f>E64+E65+E66</f>
        <v>3</v>
      </c>
      <c r="F67" s="1" t="s">
        <v>8</v>
      </c>
    </row>
    <row r="68" spans="2:8" ht="65.25" thickBot="1">
      <c r="B68" s="46" t="s">
        <v>13</v>
      </c>
      <c r="C68" s="46" t="s">
        <v>14</v>
      </c>
      <c r="D68" s="47" t="s">
        <v>15</v>
      </c>
      <c r="E68" s="46" t="s">
        <v>16</v>
      </c>
      <c r="F68" s="46" t="s">
        <v>17</v>
      </c>
    </row>
    <row r="69" spans="2:8" ht="18" customHeight="1" thickBot="1">
      <c r="B69" s="48"/>
      <c r="C69" s="49" t="s">
        <v>72</v>
      </c>
      <c r="D69" s="50"/>
      <c r="E69" s="50"/>
      <c r="F69" s="50"/>
    </row>
    <row r="70" spans="2:8" ht="15.75" thickBot="1">
      <c r="B70" s="48">
        <v>1</v>
      </c>
      <c r="C70" s="51" t="s">
        <v>40</v>
      </c>
      <c r="D70" s="52">
        <v>55</v>
      </c>
      <c r="E70" s="52">
        <v>140</v>
      </c>
      <c r="F70" s="53">
        <f>'[2]11'!$I$16</f>
        <v>18.005342222222222</v>
      </c>
      <c r="G70" s="16" t="s">
        <v>41</v>
      </c>
      <c r="H70" s="16"/>
    </row>
    <row r="71" spans="2:8" ht="15.75" thickBot="1">
      <c r="B71" s="48">
        <v>2</v>
      </c>
      <c r="C71" s="54" t="s">
        <v>42</v>
      </c>
      <c r="D71" s="52">
        <v>200</v>
      </c>
      <c r="E71" s="52">
        <v>243</v>
      </c>
      <c r="F71" s="53">
        <f>'[2]11'!$I$23</f>
        <v>39.444562222222224</v>
      </c>
      <c r="G71" s="16" t="s">
        <v>43</v>
      </c>
      <c r="H71" s="16"/>
    </row>
    <row r="72" spans="2:8" ht="15.75" thickBot="1">
      <c r="B72" s="48">
        <v>3</v>
      </c>
      <c r="C72" s="51" t="s">
        <v>44</v>
      </c>
      <c r="D72" s="55" t="s">
        <v>45</v>
      </c>
      <c r="E72" s="52">
        <v>62</v>
      </c>
      <c r="F72" s="53">
        <f>'[2]11'!$I$26</f>
        <v>0</v>
      </c>
    </row>
    <row r="73" spans="2:8" ht="15.75" thickBot="1">
      <c r="B73" s="48">
        <v>4</v>
      </c>
      <c r="C73" s="56" t="s">
        <v>46</v>
      </c>
      <c r="D73" s="52">
        <v>20</v>
      </c>
      <c r="E73" s="52">
        <v>38</v>
      </c>
      <c r="F73" s="53">
        <f>'[2]11'!$I$27</f>
        <v>0</v>
      </c>
    </row>
    <row r="74" spans="2:8" ht="15.75" thickBot="1">
      <c r="B74" s="48"/>
      <c r="C74" s="56" t="s">
        <v>26</v>
      </c>
      <c r="D74" s="52">
        <v>20</v>
      </c>
      <c r="E74" s="52">
        <v>41</v>
      </c>
      <c r="F74" s="53">
        <f>'[2]11'!$I$28</f>
        <v>0</v>
      </c>
    </row>
    <row r="75" spans="2:8" ht="15.75" thickBot="1">
      <c r="B75" s="48"/>
      <c r="C75" s="57" t="s">
        <v>47</v>
      </c>
      <c r="D75" s="52">
        <v>115</v>
      </c>
      <c r="E75" s="52">
        <v>85</v>
      </c>
      <c r="F75" s="53">
        <f>'[2]11'!$I$29</f>
        <v>0</v>
      </c>
    </row>
    <row r="76" spans="2:8" ht="15.75" thickBot="1">
      <c r="B76" s="48"/>
      <c r="C76" s="58" t="s">
        <v>73</v>
      </c>
      <c r="D76" s="59"/>
      <c r="E76" s="60">
        <f>SUM(E70:E75)</f>
        <v>609</v>
      </c>
      <c r="F76" s="61">
        <f>SUM(F70:F75)</f>
        <v>57.449904444444442</v>
      </c>
    </row>
    <row r="77" spans="2:8" ht="15.75" thickBot="1">
      <c r="B77" s="48">
        <v>1</v>
      </c>
      <c r="C77" s="62" t="s">
        <v>48</v>
      </c>
      <c r="D77" s="52">
        <v>80</v>
      </c>
      <c r="E77" s="52">
        <v>93</v>
      </c>
      <c r="F77" s="53">
        <f>'[2]11'!$I$33</f>
        <v>0</v>
      </c>
    </row>
    <row r="78" spans="2:8" ht="30.75" thickBot="1">
      <c r="B78" s="48">
        <v>2</v>
      </c>
      <c r="C78" s="63" t="s">
        <v>49</v>
      </c>
      <c r="D78" s="52" t="s">
        <v>50</v>
      </c>
      <c r="E78" s="52">
        <v>123</v>
      </c>
      <c r="F78" s="53">
        <f>'[2]11'!$I$44</f>
        <v>17.29892222222222</v>
      </c>
    </row>
    <row r="79" spans="2:8" ht="15.75" thickBot="1">
      <c r="B79" s="48">
        <v>3</v>
      </c>
      <c r="C79" s="51" t="s">
        <v>20</v>
      </c>
      <c r="D79" s="52">
        <v>100</v>
      </c>
      <c r="E79" s="52">
        <v>213</v>
      </c>
      <c r="F79" s="53">
        <f>'[2]11'!$I$52</f>
        <v>0</v>
      </c>
    </row>
    <row r="80" spans="2:8" ht="15.75" thickBot="1">
      <c r="B80" s="48">
        <v>4</v>
      </c>
      <c r="C80" s="64" t="s">
        <v>22</v>
      </c>
      <c r="D80" s="52">
        <v>180</v>
      </c>
      <c r="E80" s="52">
        <v>134</v>
      </c>
      <c r="F80" s="53">
        <f>'[2]11'!$I$56</f>
        <v>0</v>
      </c>
    </row>
    <row r="81" spans="2:6" ht="15.75" thickBot="1">
      <c r="B81" s="48">
        <v>5</v>
      </c>
      <c r="C81" s="64" t="s">
        <v>51</v>
      </c>
      <c r="D81" s="52">
        <v>200</v>
      </c>
      <c r="E81" s="52">
        <v>90</v>
      </c>
      <c r="F81" s="53">
        <f>'[2]11'!$I$57</f>
        <v>33.387999999999998</v>
      </c>
    </row>
    <row r="82" spans="2:6" ht="15.75" thickBot="1">
      <c r="B82" s="48">
        <v>6</v>
      </c>
      <c r="C82" s="30" t="s">
        <v>27</v>
      </c>
      <c r="D82" s="52">
        <v>60</v>
      </c>
      <c r="E82" s="52">
        <v>114</v>
      </c>
      <c r="F82" s="53">
        <f>'[2]11'!$I$58</f>
        <v>3.4999999999999978</v>
      </c>
    </row>
    <row r="83" spans="2:6" ht="15.75" thickBot="1">
      <c r="B83" s="48">
        <v>7</v>
      </c>
      <c r="C83" s="27" t="s">
        <v>26</v>
      </c>
      <c r="D83" s="52">
        <v>30</v>
      </c>
      <c r="E83" s="52">
        <v>61</v>
      </c>
      <c r="F83" s="53">
        <f>'[2]11'!$I$59</f>
        <v>1.7999999999999998</v>
      </c>
    </row>
    <row r="84" spans="2:6" ht="15.75" thickBot="1">
      <c r="B84" s="48"/>
      <c r="C84" s="65"/>
      <c r="D84" s="52"/>
      <c r="E84" s="52"/>
      <c r="F84" s="53"/>
    </row>
    <row r="85" spans="2:6" ht="15.75" thickBot="1">
      <c r="B85" s="48"/>
      <c r="C85" s="66"/>
      <c r="D85" s="67"/>
      <c r="E85" s="67"/>
      <c r="F85" s="61">
        <f>SUM(F77:F83)</f>
        <v>55.986922222222219</v>
      </c>
    </row>
    <row r="86" spans="2:6" ht="15.75" thickBot="1">
      <c r="B86" s="48"/>
      <c r="C86" s="66"/>
      <c r="D86" s="52"/>
      <c r="E86" s="52"/>
      <c r="F86" s="52"/>
    </row>
    <row r="87" spans="2:6" ht="15.75" thickBot="1">
      <c r="B87" s="48">
        <v>1</v>
      </c>
      <c r="C87" s="68"/>
      <c r="D87" s="52"/>
      <c r="E87" s="52"/>
      <c r="F87" s="53"/>
    </row>
    <row r="88" spans="2:6" ht="15.75" thickBot="1">
      <c r="B88" s="48">
        <v>2</v>
      </c>
      <c r="C88" s="68"/>
      <c r="D88" s="52"/>
      <c r="E88" s="52"/>
      <c r="F88" s="53"/>
    </row>
    <row r="89" spans="2:6" ht="15.75" thickBot="1">
      <c r="B89" s="48">
        <v>3</v>
      </c>
      <c r="C89" s="68"/>
      <c r="D89" s="52"/>
      <c r="E89" s="52"/>
      <c r="F89" s="53"/>
    </row>
    <row r="90" spans="2:6" ht="15.75" thickBot="1">
      <c r="B90" s="48"/>
      <c r="C90" s="66"/>
      <c r="D90" s="67"/>
      <c r="E90" s="67"/>
      <c r="F90" s="61"/>
    </row>
    <row r="91" spans="2:6" ht="15.75" thickBot="1">
      <c r="B91" s="48"/>
      <c r="C91" s="68"/>
      <c r="D91" s="52"/>
      <c r="E91" s="52"/>
      <c r="F91" s="52"/>
    </row>
    <row r="92" spans="2:6" ht="15.75" thickBot="1">
      <c r="B92" s="48"/>
      <c r="C92" s="68"/>
      <c r="D92" s="69"/>
      <c r="E92" s="69"/>
      <c r="F92" s="69"/>
    </row>
    <row r="93" spans="2:6" ht="15.75" thickBot="1">
      <c r="B93" s="48"/>
      <c r="C93" s="68"/>
      <c r="D93" s="69"/>
      <c r="E93" s="69"/>
      <c r="F93" s="69"/>
    </row>
    <row r="94" spans="2:6" ht="15.75" thickBot="1">
      <c r="B94" s="48"/>
      <c r="C94" s="68"/>
      <c r="D94" s="69"/>
      <c r="E94" s="69"/>
      <c r="F94" s="69"/>
    </row>
    <row r="95" spans="2:6" ht="15.75" thickBot="1">
      <c r="B95" s="48"/>
      <c r="C95" s="68"/>
      <c r="D95" s="69"/>
      <c r="E95" s="69"/>
      <c r="F95" s="69"/>
    </row>
    <row r="96" spans="2:6" ht="15.75" thickBot="1">
      <c r="B96" s="48"/>
      <c r="C96" s="68"/>
      <c r="D96" s="69"/>
      <c r="E96" s="69"/>
      <c r="F96" s="69"/>
    </row>
    <row r="97" spans="1:7" ht="15.75" thickBot="1">
      <c r="B97" s="48"/>
      <c r="C97" s="66" t="s">
        <v>29</v>
      </c>
      <c r="D97" s="70"/>
      <c r="E97" s="71">
        <f>E74+E85+E90</f>
        <v>41</v>
      </c>
      <c r="F97" s="72">
        <f>F76+F85</f>
        <v>113.43682666666666</v>
      </c>
    </row>
    <row r="98" spans="1:7">
      <c r="A98" s="41"/>
      <c r="B98" s="73"/>
      <c r="C98" s="74"/>
      <c r="D98" s="75" t="s">
        <v>52</v>
      </c>
      <c r="E98" s="75" t="s">
        <v>53</v>
      </c>
      <c r="F98" s="75"/>
    </row>
    <row r="99" spans="1:7">
      <c r="A99" s="41"/>
      <c r="B99" s="41"/>
      <c r="C99" s="41"/>
      <c r="D99" s="41"/>
      <c r="E99" s="76"/>
      <c r="F99" s="76"/>
    </row>
    <row r="101" spans="1:7">
      <c r="B101" s="2" t="s">
        <v>54</v>
      </c>
      <c r="C101" s="2"/>
      <c r="D101" s="2"/>
      <c r="E101" s="2"/>
      <c r="F101" s="2"/>
    </row>
    <row r="102" spans="1:7">
      <c r="C102" s="2"/>
      <c r="D102" s="2"/>
      <c r="E102" s="2"/>
      <c r="F102" s="2"/>
    </row>
    <row r="103" spans="1:7">
      <c r="C103" s="2"/>
      <c r="D103" s="2"/>
      <c r="E103" s="2"/>
      <c r="F103" s="2"/>
    </row>
    <row r="104" spans="1:7">
      <c r="C104" s="2"/>
      <c r="D104" s="2"/>
      <c r="E104" s="2"/>
      <c r="F104" s="2"/>
    </row>
    <row r="106" spans="1:7">
      <c r="C106" t="s">
        <v>55</v>
      </c>
      <c r="D106" t="s">
        <v>33</v>
      </c>
    </row>
    <row r="110" spans="1:7">
      <c r="C110" s="1"/>
      <c r="D110" s="1" t="s">
        <v>0</v>
      </c>
      <c r="E110" s="1"/>
      <c r="F110" s="1"/>
      <c r="G110" s="1"/>
    </row>
    <row r="111" spans="1:7">
      <c r="C111" s="1" t="s">
        <v>34</v>
      </c>
      <c r="D111" s="1"/>
      <c r="E111" s="1" t="s">
        <v>3</v>
      </c>
      <c r="F111" s="1"/>
      <c r="G111" s="1"/>
    </row>
    <row r="112" spans="1:7">
      <c r="C112" s="1"/>
      <c r="D112" s="1"/>
      <c r="E112" s="1"/>
      <c r="F112" s="1"/>
      <c r="G112" s="1"/>
    </row>
    <row r="113" spans="2:8">
      <c r="C113" s="1" t="s">
        <v>35</v>
      </c>
      <c r="D113" s="1"/>
      <c r="E113" s="1"/>
      <c r="F113" s="1"/>
      <c r="G113" s="1"/>
    </row>
    <row r="115" spans="2:8">
      <c r="C115" s="2"/>
      <c r="D115" s="2" t="s">
        <v>5</v>
      </c>
      <c r="E115" s="2"/>
      <c r="F115" s="2" t="s">
        <v>7</v>
      </c>
    </row>
    <row r="116" spans="2:8" ht="15.75">
      <c r="C116" s="77" t="s">
        <v>36</v>
      </c>
      <c r="D116" s="2"/>
      <c r="E116" s="2"/>
      <c r="F116" s="2"/>
    </row>
    <row r="117" spans="2:8">
      <c r="C117" s="1" t="s">
        <v>37</v>
      </c>
      <c r="D117" s="1"/>
      <c r="E117" s="44">
        <v>6</v>
      </c>
      <c r="F117" s="1" t="s">
        <v>8</v>
      </c>
    </row>
    <row r="118" spans="2:8">
      <c r="C118" s="1" t="s">
        <v>9</v>
      </c>
      <c r="D118" s="1" t="s">
        <v>10</v>
      </c>
      <c r="E118" s="44">
        <v>0</v>
      </c>
      <c r="F118" s="1" t="s">
        <v>8</v>
      </c>
    </row>
    <row r="119" spans="2:8">
      <c r="C119" s="1" t="s">
        <v>39</v>
      </c>
      <c r="D119" s="1"/>
      <c r="E119" s="44">
        <v>0</v>
      </c>
      <c r="F119" s="1" t="s">
        <v>8</v>
      </c>
    </row>
    <row r="120" spans="2:8">
      <c r="C120" s="1" t="s">
        <v>12</v>
      </c>
      <c r="D120" s="1"/>
      <c r="E120" s="2">
        <f>E117+E118+E119</f>
        <v>6</v>
      </c>
      <c r="F120" s="1" t="s">
        <v>8</v>
      </c>
    </row>
    <row r="121" spans="2:8" ht="65.25" thickBot="1">
      <c r="B121" s="46" t="s">
        <v>13</v>
      </c>
      <c r="C121" s="46" t="s">
        <v>14</v>
      </c>
      <c r="D121" s="47" t="s">
        <v>15</v>
      </c>
      <c r="E121" s="46" t="s">
        <v>16</v>
      </c>
      <c r="F121" s="46" t="s">
        <v>17</v>
      </c>
    </row>
    <row r="122" spans="2:8" ht="15.75" customHeight="1" thickBot="1">
      <c r="B122" s="48"/>
      <c r="C122" s="78" t="s">
        <v>56</v>
      </c>
      <c r="D122" s="50"/>
      <c r="E122" s="50"/>
      <c r="F122" s="50"/>
    </row>
    <row r="123" spans="2:8" ht="15.75" thickBot="1">
      <c r="B123" s="48">
        <v>1</v>
      </c>
      <c r="C123" s="51" t="s">
        <v>40</v>
      </c>
      <c r="D123" s="52">
        <v>55</v>
      </c>
      <c r="E123" s="52">
        <v>140</v>
      </c>
      <c r="F123" s="53">
        <f>'[3]11'!$H$16</f>
        <v>0</v>
      </c>
      <c r="G123" s="16" t="s">
        <v>41</v>
      </c>
      <c r="H123" s="16"/>
    </row>
    <row r="124" spans="2:8" ht="15.75" thickBot="1">
      <c r="B124" s="48">
        <v>2</v>
      </c>
      <c r="C124" s="54" t="s">
        <v>42</v>
      </c>
      <c r="D124" s="52">
        <v>200</v>
      </c>
      <c r="E124" s="52">
        <v>243</v>
      </c>
      <c r="F124" s="53">
        <f>'[3]11'!$H$23</f>
        <v>0</v>
      </c>
      <c r="G124" s="16" t="s">
        <v>43</v>
      </c>
      <c r="H124" s="16"/>
    </row>
    <row r="125" spans="2:8" ht="15.75" thickBot="1">
      <c r="B125" s="48">
        <v>3</v>
      </c>
      <c r="C125" s="51" t="s">
        <v>44</v>
      </c>
      <c r="D125" s="55" t="s">
        <v>45</v>
      </c>
      <c r="E125" s="52">
        <v>62</v>
      </c>
      <c r="F125" s="53">
        <f>'[3]11'!$H$26</f>
        <v>0</v>
      </c>
    </row>
    <row r="126" spans="2:8" ht="15.75" thickBot="1">
      <c r="B126" s="48">
        <v>4</v>
      </c>
      <c r="C126" s="56" t="s">
        <v>46</v>
      </c>
      <c r="D126" s="52">
        <v>20</v>
      </c>
      <c r="E126" s="52">
        <v>38</v>
      </c>
      <c r="F126" s="53">
        <f>'[3]11'!$H$27</f>
        <v>0</v>
      </c>
    </row>
    <row r="127" spans="2:8" ht="15.75" thickBot="1">
      <c r="B127" s="48"/>
      <c r="C127" s="79" t="s">
        <v>26</v>
      </c>
      <c r="D127" s="52">
        <v>20</v>
      </c>
      <c r="E127" s="52">
        <v>41</v>
      </c>
      <c r="F127" s="61">
        <f>'[3]11'!$H$28</f>
        <v>0</v>
      </c>
    </row>
    <row r="128" spans="2:8" ht="16.5" customHeight="1" thickBot="1">
      <c r="B128" s="48"/>
      <c r="C128" s="80" t="s">
        <v>57</v>
      </c>
      <c r="D128" s="52"/>
      <c r="E128" s="52"/>
      <c r="F128" s="61"/>
    </row>
    <row r="129" spans="2:6" ht="15.75" thickBot="1">
      <c r="B129" s="48"/>
      <c r="C129" s="81" t="s">
        <v>58</v>
      </c>
      <c r="D129" s="52">
        <v>180</v>
      </c>
      <c r="E129" s="52">
        <v>80</v>
      </c>
      <c r="F129" s="53">
        <f>'[3]11'!$H$76</f>
        <v>28.799999999999997</v>
      </c>
    </row>
    <row r="130" spans="2:6" ht="15.75" thickBot="1">
      <c r="B130" s="48"/>
      <c r="C130" s="58" t="s">
        <v>59</v>
      </c>
      <c r="D130" s="59"/>
      <c r="E130" s="60">
        <f>SUM(E123:E127)</f>
        <v>524</v>
      </c>
      <c r="F130" s="82">
        <f>SUM(F123:F127)</f>
        <v>0</v>
      </c>
    </row>
    <row r="131" spans="2:6" ht="15.75" thickBot="1">
      <c r="B131" s="48">
        <v>1</v>
      </c>
      <c r="C131" s="62" t="s">
        <v>48</v>
      </c>
      <c r="D131" s="52">
        <v>80</v>
      </c>
      <c r="E131" s="52">
        <v>93</v>
      </c>
      <c r="F131" s="53">
        <f>'[3]11'!$H$32</f>
        <v>13</v>
      </c>
    </row>
    <row r="132" spans="2:6" ht="30.75" thickBot="1">
      <c r="B132" s="48">
        <v>2</v>
      </c>
      <c r="C132" s="63" t="s">
        <v>49</v>
      </c>
      <c r="D132" s="52" t="s">
        <v>50</v>
      </c>
      <c r="E132" s="52">
        <v>123</v>
      </c>
      <c r="F132" s="53">
        <f>'[3]11'!$H$43</f>
        <v>22.042520729656221</v>
      </c>
    </row>
    <row r="133" spans="2:6" ht="15.75" thickBot="1">
      <c r="B133" s="48">
        <v>3</v>
      </c>
      <c r="C133" s="51" t="s">
        <v>20</v>
      </c>
      <c r="D133" s="52">
        <v>100</v>
      </c>
      <c r="E133" s="52">
        <v>213</v>
      </c>
      <c r="F133" s="53">
        <f>'[3]11'!$H$51</f>
        <v>38.848333333333315</v>
      </c>
    </row>
    <row r="134" spans="2:6" ht="15.75" thickBot="1">
      <c r="B134" s="48">
        <v>4</v>
      </c>
      <c r="C134" s="64" t="s">
        <v>22</v>
      </c>
      <c r="D134" s="52">
        <v>180</v>
      </c>
      <c r="E134" s="52">
        <v>134</v>
      </c>
      <c r="F134" s="53">
        <f>'[3]11'!$H$55</f>
        <v>11.58422222222222</v>
      </c>
    </row>
    <row r="135" spans="2:6" ht="15.75" thickBot="1">
      <c r="B135" s="48">
        <v>5</v>
      </c>
      <c r="C135" s="64" t="s">
        <v>60</v>
      </c>
      <c r="D135" s="52">
        <v>200</v>
      </c>
      <c r="E135" s="52">
        <v>75</v>
      </c>
      <c r="F135" s="53">
        <f>'[3]11'!$H$58</f>
        <v>2.04</v>
      </c>
    </row>
    <row r="136" spans="2:6" ht="15.75" thickBot="1">
      <c r="B136" s="48">
        <v>6</v>
      </c>
      <c r="C136" s="30" t="s">
        <v>27</v>
      </c>
      <c r="D136" s="52">
        <v>60</v>
      </c>
      <c r="E136" s="52">
        <v>114</v>
      </c>
      <c r="F136" s="53">
        <f>'[3]11'!$H$59</f>
        <v>3.4999999999999978</v>
      </c>
    </row>
    <row r="137" spans="2:6" ht="15.75" thickBot="1">
      <c r="B137" s="48">
        <v>7</v>
      </c>
      <c r="C137" s="27" t="s">
        <v>26</v>
      </c>
      <c r="D137" s="52">
        <v>30</v>
      </c>
      <c r="E137" s="52">
        <v>61</v>
      </c>
      <c r="F137" s="53">
        <f>'[3]11'!$H$60</f>
        <v>3</v>
      </c>
    </row>
    <row r="138" spans="2:6" ht="15.75" thickBot="1">
      <c r="B138" s="48"/>
      <c r="C138" s="66"/>
      <c r="D138" s="60"/>
      <c r="E138" s="60">
        <f>SUM(E131:E137)</f>
        <v>813</v>
      </c>
      <c r="F138" s="82">
        <f>SUM(F131:F137)</f>
        <v>94.015076285211762</v>
      </c>
    </row>
    <row r="139" spans="2:6" ht="18.75" customHeight="1" thickBot="1">
      <c r="B139" s="48"/>
      <c r="C139" s="58" t="s">
        <v>61</v>
      </c>
      <c r="D139" s="59"/>
      <c r="E139" s="59"/>
      <c r="F139" s="59"/>
    </row>
    <row r="140" spans="2:6" ht="15.75" thickBot="1">
      <c r="B140" s="48">
        <v>1</v>
      </c>
      <c r="C140" s="54" t="s">
        <v>62</v>
      </c>
      <c r="D140" s="52" t="s">
        <v>63</v>
      </c>
      <c r="E140" s="52">
        <v>241</v>
      </c>
      <c r="F140" s="53">
        <f>'[3]11'!$H$72</f>
        <v>68.286179301695924</v>
      </c>
    </row>
    <row r="141" spans="2:6" ht="15.75" thickBot="1">
      <c r="B141" s="48">
        <v>2</v>
      </c>
      <c r="C141" s="83" t="s">
        <v>64</v>
      </c>
      <c r="D141" s="52">
        <v>200</v>
      </c>
      <c r="E141" s="52">
        <v>56</v>
      </c>
      <c r="F141" s="53">
        <f>'[3]11'!$H$75</f>
        <v>0.82907600000000004</v>
      </c>
    </row>
    <row r="142" spans="2:6" ht="15.75" thickBot="1">
      <c r="B142" s="48"/>
      <c r="C142" s="58" t="s">
        <v>65</v>
      </c>
      <c r="D142" s="60"/>
      <c r="E142" s="60">
        <f>SUM(E140:E141)</f>
        <v>297</v>
      </c>
      <c r="F142" s="82">
        <f>SUM(F140:F141)</f>
        <v>69.115255301695925</v>
      </c>
    </row>
    <row r="143" spans="2:6" ht="15.75" thickBot="1">
      <c r="B143" s="48"/>
      <c r="C143" s="84" t="s">
        <v>66</v>
      </c>
      <c r="D143" s="85">
        <v>80</v>
      </c>
      <c r="E143" s="85">
        <v>62</v>
      </c>
      <c r="F143" s="86">
        <f>'[3]11'!$H$81</f>
        <v>2.75</v>
      </c>
    </row>
    <row r="144" spans="2:6" ht="15.75" thickBot="1">
      <c r="B144" s="48"/>
      <c r="C144" s="84" t="s">
        <v>67</v>
      </c>
      <c r="D144" s="87">
        <v>100</v>
      </c>
      <c r="E144" s="87">
        <v>252</v>
      </c>
      <c r="F144" s="88">
        <f>'[3]11'!$H$85</f>
        <v>27.673000000000002</v>
      </c>
    </row>
    <row r="145" spans="1:6" ht="15.75" thickBot="1">
      <c r="B145" s="48"/>
      <c r="C145" s="84" t="s">
        <v>68</v>
      </c>
      <c r="D145" s="87">
        <v>180</v>
      </c>
      <c r="E145" s="87">
        <v>187</v>
      </c>
      <c r="F145" s="88">
        <f>'[3]11'!$H$91</f>
        <v>9.351222222222221</v>
      </c>
    </row>
    <row r="146" spans="1:6" ht="15.75" thickBot="1">
      <c r="B146" s="48"/>
      <c r="C146" s="89" t="s">
        <v>69</v>
      </c>
      <c r="D146" s="87">
        <v>200</v>
      </c>
      <c r="E146" s="87">
        <v>64</v>
      </c>
      <c r="F146" s="88">
        <f>'[3]11'!$H$92</f>
        <v>16</v>
      </c>
    </row>
    <row r="147" spans="1:6" ht="15.75" thickBot="1">
      <c r="B147" s="48"/>
      <c r="C147" s="90" t="s">
        <v>27</v>
      </c>
      <c r="D147" s="87">
        <v>20</v>
      </c>
      <c r="E147" s="87">
        <v>38</v>
      </c>
      <c r="F147" s="88">
        <f>'[3]11'!$H$93</f>
        <v>1.2833333333333325</v>
      </c>
    </row>
    <row r="148" spans="1:6" ht="15.75" thickBot="1">
      <c r="B148" s="48"/>
      <c r="C148" s="27" t="s">
        <v>26</v>
      </c>
      <c r="D148" s="87">
        <v>30</v>
      </c>
      <c r="E148" s="87">
        <v>61</v>
      </c>
      <c r="F148" s="88">
        <f>'[3]11'!$H$94</f>
        <v>3</v>
      </c>
    </row>
    <row r="149" spans="1:6" ht="18" customHeight="1" thickBot="1">
      <c r="B149" s="48"/>
      <c r="C149" s="91" t="s">
        <v>70</v>
      </c>
      <c r="D149" s="69"/>
      <c r="E149" s="92">
        <f>SUM(E143:E148)</f>
        <v>664</v>
      </c>
      <c r="F149" s="93">
        <f>SUM(F143:F148)</f>
        <v>60.057555555555552</v>
      </c>
    </row>
    <row r="150" spans="1:6" ht="15.75" thickBot="1">
      <c r="B150" s="48"/>
      <c r="C150" s="94" t="s">
        <v>71</v>
      </c>
      <c r="D150" s="87">
        <v>200</v>
      </c>
      <c r="E150" s="87">
        <v>129</v>
      </c>
      <c r="F150" s="95">
        <f>'[3]11'!$H$96</f>
        <v>17.059999999999981</v>
      </c>
    </row>
    <row r="151" spans="1:6" ht="15.75" thickBot="1">
      <c r="B151" s="48"/>
      <c r="C151" s="66" t="s">
        <v>29</v>
      </c>
      <c r="D151" s="70"/>
      <c r="E151" s="96">
        <f>E130+E138+E142+E149+E150</f>
        <v>2427</v>
      </c>
      <c r="F151" s="72">
        <f>F129+F130+F138+F142+F149+F150</f>
        <v>269.04788714246325</v>
      </c>
    </row>
    <row r="152" spans="1:6">
      <c r="A152" s="41"/>
      <c r="B152" s="73"/>
      <c r="C152" s="74"/>
      <c r="D152" s="75" t="s">
        <v>52</v>
      </c>
      <c r="E152" s="75" t="s">
        <v>53</v>
      </c>
      <c r="F152" s="75"/>
    </row>
    <row r="153" spans="1:6">
      <c r="A153" s="41"/>
      <c r="B153" s="41"/>
      <c r="C153" s="41"/>
      <c r="D153" s="41"/>
      <c r="E153" s="76"/>
      <c r="F153" s="76"/>
    </row>
    <row r="155" spans="1:6">
      <c r="B155" s="2" t="s">
        <v>54</v>
      </c>
      <c r="C155" s="2"/>
      <c r="D155" s="2"/>
      <c r="E155" s="2"/>
      <c r="F155" s="2"/>
    </row>
    <row r="156" spans="1:6">
      <c r="C156" s="2"/>
      <c r="D156" s="2"/>
      <c r="E156" s="2"/>
      <c r="F156" s="2"/>
    </row>
    <row r="157" spans="1:6">
      <c r="C157" s="2"/>
      <c r="D157" s="2"/>
      <c r="E157" s="2"/>
      <c r="F157" s="2"/>
    </row>
    <row r="158" spans="1:6">
      <c r="C158" t="s">
        <v>55</v>
      </c>
      <c r="D158" t="s">
        <v>33</v>
      </c>
      <c r="F15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2021-01-28T18:26:27Z</dcterms:modified>
</cp:coreProperties>
</file>