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E13" i="1"/>
  <c r="F149" l="1"/>
  <c r="E147"/>
  <c r="F146"/>
  <c r="F145"/>
  <c r="F144"/>
  <c r="F143"/>
  <c r="F142"/>
  <c r="F141"/>
  <c r="E139"/>
  <c r="F138"/>
  <c r="F137"/>
  <c r="F136"/>
  <c r="E134"/>
  <c r="F132"/>
  <c r="F131"/>
  <c r="F130"/>
  <c r="F129"/>
  <c r="F128"/>
  <c r="F127"/>
  <c r="F126"/>
  <c r="F134" s="1"/>
  <c r="E124"/>
  <c r="E150" s="1"/>
  <c r="F123"/>
  <c r="F122"/>
  <c r="F121"/>
  <c r="F120"/>
  <c r="E117"/>
  <c r="E84"/>
  <c r="F82"/>
  <c r="F81"/>
  <c r="F80"/>
  <c r="F79"/>
  <c r="F78"/>
  <c r="F77"/>
  <c r="F76"/>
  <c r="F75"/>
  <c r="E73"/>
  <c r="E95" s="1"/>
  <c r="F72"/>
  <c r="F71"/>
  <c r="F70"/>
  <c r="F69"/>
  <c r="F68"/>
  <c r="E65"/>
  <c r="F139" l="1"/>
  <c r="F73"/>
  <c r="F84"/>
  <c r="F147"/>
  <c r="F124"/>
  <c r="E38"/>
  <c r="F24"/>
  <c r="F23"/>
  <c r="F22"/>
  <c r="F21"/>
  <c r="F20"/>
  <c r="F19"/>
  <c r="F18"/>
  <c r="F95" l="1"/>
  <c r="F150"/>
  <c r="F45"/>
</calcChain>
</file>

<file path=xl/sharedStrings.xml><?xml version="1.0" encoding="utf-8"?>
<sst xmlns="http://schemas.openxmlformats.org/spreadsheetml/2006/main" count="136" uniqueCount="63">
  <si>
    <t>Утверждаю</t>
  </si>
  <si>
    <t xml:space="preserve">                           Руководитель</t>
  </si>
  <si>
    <t>Ибуков В.А.</t>
  </si>
  <si>
    <t>Филиал Тукузская СОШ Вагайского района Тюменской области</t>
  </si>
  <si>
    <t>МЕНЮ</t>
  </si>
  <si>
    <t xml:space="preserve">                     на "21" января  2021 года</t>
  </si>
  <si>
    <t>9день</t>
  </si>
  <si>
    <t>чел.</t>
  </si>
  <si>
    <t>Количество детей учащихся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</si>
  <si>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</si>
  <si>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</si>
  <si>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</si>
  <si>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</si>
  <si>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</si>
  <si>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</si>
  <si>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</si>
  <si>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t>Яйцо отварное №337-2004</t>
  </si>
  <si>
    <t>гуляш из отварной говядины</t>
  </si>
  <si>
    <t>Гарнир рассыпчатый "Дружба"</t>
  </si>
  <si>
    <t xml:space="preserve">Йогурт </t>
  </si>
  <si>
    <t>кофейный напиток</t>
  </si>
  <si>
    <t>200</t>
  </si>
  <si>
    <t>хлеб пшеничный</t>
  </si>
  <si>
    <t>Хлеб ржаной</t>
  </si>
  <si>
    <t>итого</t>
  </si>
  <si>
    <t>Всего</t>
  </si>
  <si>
    <t>Третье блюдо витаминизированное</t>
  </si>
  <si>
    <t>завхоз.                         Мухаматуллина Л.С.</t>
  </si>
  <si>
    <t>Заведующий филиалом</t>
  </si>
  <si>
    <t xml:space="preserve"> Тукузская СОШ Вагайского района Тюменской области</t>
  </si>
  <si>
    <t>9 день</t>
  </si>
  <si>
    <t xml:space="preserve">                     на "21" января 2021 года</t>
  </si>
  <si>
    <t>Количество детей ОВЗ</t>
  </si>
  <si>
    <t>Количество персонала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</si>
  <si>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</si>
  <si>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Запеканка творожная с фруктами с молоком сгущенным</t>
  </si>
  <si>
    <t>бутерброд с вареными колбасами</t>
  </si>
  <si>
    <t>20/20</t>
  </si>
  <si>
    <t>хлеб ржаной</t>
  </si>
  <si>
    <t>20</t>
  </si>
  <si>
    <t>йогурт</t>
  </si>
  <si>
    <t>166</t>
  </si>
  <si>
    <t>Обед</t>
  </si>
  <si>
    <t>салат из капусты с морковью</t>
  </si>
  <si>
    <t>Яйцо отварное</t>
  </si>
  <si>
    <t>Суп с макаронными изделиями, с курицей</t>
  </si>
  <si>
    <t>250/10</t>
  </si>
  <si>
    <t>компот из свежих ягод</t>
  </si>
  <si>
    <t>Завхоз   _______________</t>
  </si>
  <si>
    <t>Мухаматуллина Л.С.</t>
  </si>
  <si>
    <t>Количество детей малообеспеченных</t>
  </si>
  <si>
    <t>Полдник</t>
  </si>
  <si>
    <t>шаньги</t>
  </si>
  <si>
    <t>молоко питьевое</t>
  </si>
  <si>
    <t>Фрукт</t>
  </si>
  <si>
    <t>Ужин</t>
  </si>
  <si>
    <t>Биточки рыбные запеченные</t>
  </si>
  <si>
    <t>Картофель отварной с маслом</t>
  </si>
  <si>
    <t>Сок</t>
  </si>
  <si>
    <t>Хлеб пшеничный</t>
  </si>
  <si>
    <t>2Ужин</t>
  </si>
  <si>
    <t>Количество детей м/об 1-4кл</t>
  </si>
  <si>
    <t>Количество детей м/об5-11кл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</si>
</sst>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0" fillId="0" borderId="3" xfId="0" applyBorder="1"/>
    <xf numFmtId="0" fontId="3" fillId="0" borderId="5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0" fillId="0" borderId="1" xfId="0" applyBorder="1"/>
    <xf numFmtId="0" fontId="5" fillId="0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justify" vertical="top" wrapText="1"/>
    </xf>
    <xf numFmtId="2" fontId="4" fillId="0" borderId="13" xfId="0" applyNumberFormat="1" applyFont="1" applyFill="1" applyBorder="1" applyAlignment="1">
      <alignment horizontal="justify" vertical="top" wrapText="1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justify" vertical="top" wrapText="1"/>
    </xf>
    <xf numFmtId="0" fontId="6" fillId="0" borderId="1" xfId="0" applyFont="1" applyBorder="1" applyAlignment="1"/>
    <xf numFmtId="0" fontId="4" fillId="0" borderId="14" xfId="0" applyFont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2" fontId="7" fillId="0" borderId="13" xfId="0" applyNumberFormat="1" applyFont="1" applyFill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2" fontId="3" fillId="0" borderId="16" xfId="0" applyNumberFormat="1" applyFont="1" applyFill="1" applyBorder="1" applyAlignment="1">
      <alignment horizontal="justify" vertical="top" wrapText="1"/>
    </xf>
    <xf numFmtId="0" fontId="0" fillId="0" borderId="17" xfId="0" applyBorder="1"/>
    <xf numFmtId="0" fontId="0" fillId="0" borderId="17" xfId="0" applyFill="1" applyBorder="1"/>
    <xf numFmtId="0" fontId="0" fillId="0" borderId="18" xfId="0" applyBorder="1"/>
    <xf numFmtId="0" fontId="0" fillId="0" borderId="0" xfId="0" applyBorder="1"/>
    <xf numFmtId="0" fontId="2" fillId="3" borderId="0" xfId="0" applyFont="1" applyFill="1"/>
    <xf numFmtId="0" fontId="1" fillId="3" borderId="0" xfId="0" applyFont="1" applyFill="1"/>
    <xf numFmtId="0" fontId="2" fillId="4" borderId="0" xfId="0" applyFont="1" applyFill="1"/>
    <xf numFmtId="0" fontId="2" fillId="0" borderId="19" xfId="0" applyFont="1" applyBorder="1"/>
    <xf numFmtId="0" fontId="2" fillId="0" borderId="19" xfId="0" applyFont="1" applyBorder="1" applyAlignment="1">
      <alignment wrapText="1"/>
    </xf>
    <xf numFmtId="0" fontId="0" fillId="0" borderId="20" xfId="0" applyBorder="1"/>
    <xf numFmtId="0" fontId="4" fillId="0" borderId="21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justify" vertical="top" wrapText="1"/>
    </xf>
    <xf numFmtId="0" fontId="0" fillId="0" borderId="19" xfId="0" applyBorder="1"/>
    <xf numFmtId="0" fontId="4" fillId="0" borderId="23" xfId="0" applyFont="1" applyBorder="1" applyAlignment="1">
      <alignment horizontal="justify" vertical="top" wrapText="1"/>
    </xf>
    <xf numFmtId="0" fontId="4" fillId="4" borderId="24" xfId="0" applyFont="1" applyFill="1" applyBorder="1" applyAlignment="1">
      <alignment horizontal="justify" vertical="top" wrapText="1"/>
    </xf>
    <xf numFmtId="2" fontId="4" fillId="4" borderId="24" xfId="0" applyNumberFormat="1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23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2" fontId="3" fillId="0" borderId="24" xfId="0" applyNumberFormat="1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2" fontId="4" fillId="0" borderId="24" xfId="0" applyNumberFormat="1" applyFont="1" applyBorder="1" applyAlignment="1">
      <alignment horizontal="justify" vertical="top" wrapText="1"/>
    </xf>
    <xf numFmtId="0" fontId="0" fillId="0" borderId="25" xfId="0" applyBorder="1"/>
    <xf numFmtId="0" fontId="0" fillId="0" borderId="26" xfId="0" applyBorder="1"/>
    <xf numFmtId="0" fontId="3" fillId="0" borderId="0" xfId="0" applyFont="1"/>
    <xf numFmtId="0" fontId="3" fillId="0" borderId="1" xfId="0" applyFont="1" applyBorder="1" applyAlignment="1">
      <alignment vertical="center"/>
    </xf>
    <xf numFmtId="2" fontId="7" fillId="4" borderId="1" xfId="0" applyNumberFormat="1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justify" vertical="top" wrapText="1"/>
    </xf>
    <xf numFmtId="0" fontId="3" fillId="0" borderId="1" xfId="0" applyFont="1" applyBorder="1" applyAlignment="1"/>
    <xf numFmtId="2" fontId="7" fillId="0" borderId="1" xfId="0" applyNumberFormat="1" applyFont="1" applyBorder="1" applyAlignment="1">
      <alignment horizontal="justify" vertical="top" wrapText="1"/>
    </xf>
    <xf numFmtId="2" fontId="0" fillId="0" borderId="1" xfId="0" applyNumberFormat="1" applyBorder="1"/>
    <xf numFmtId="0" fontId="8" fillId="0" borderId="1" xfId="0" applyFont="1" applyBorder="1" applyAlignment="1"/>
    <xf numFmtId="0" fontId="0" fillId="5" borderId="1" xfId="0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2" fontId="7" fillId="5" borderId="1" xfId="0" applyNumberFormat="1" applyFont="1" applyFill="1" applyBorder="1" applyAlignment="1">
      <alignment horizontal="left"/>
    </xf>
    <xf numFmtId="0" fontId="0" fillId="0" borderId="27" xfId="0" applyBorder="1"/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5;&#1072;%20&#1074;&#1089;&#1077;&#1093;%20&#1084;-&#1088;&#1072;&#1089;&#1082;&#1083;&#1072;&#1076;&#1082;&#1080;%20&#1085;&#1072;%20&#1103;&#1085;&#1074;&#1072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2;&#1086;&#1088;&#1088;&#1077;&#1082;&#1094;%20&#1084;&#1077;&#1085;&#1102;-%20&#1088;&#1072;&#1089;&#1082;&#1083;&#1072;&#1076;&#1082;&#1072;%20&#1085;&#1072;%20&#1103;&#1085;&#1074;&#1072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0;&#1085;&#1090;&#1077;&#1088;&#1085;&#1072;&#1090;%20&#1084;&#1077;&#1085;&#1102;-&#1088;&#1072;&#1089;&#1082;&#1083;&#1072;&#1076;&#1082;&#1072;%20&#1085;&#1072;%20&#1103;&#1085;&#1074;&#1072;&#1088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Сводная по питани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I12">
            <v>8</v>
          </cell>
        </row>
        <row r="18">
          <cell r="I18">
            <v>51.10520838809817</v>
          </cell>
        </row>
        <row r="23">
          <cell r="I23">
            <v>11.725887299814692</v>
          </cell>
        </row>
        <row r="24">
          <cell r="I24">
            <v>9.8601398596600003</v>
          </cell>
        </row>
        <row r="27">
          <cell r="I27">
            <v>7.3117692257000009</v>
          </cell>
        </row>
        <row r="28">
          <cell r="I28">
            <v>1.3951048947499991</v>
          </cell>
        </row>
        <row r="29">
          <cell r="I29">
            <v>0.66713286659999993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0</v>
          </cell>
        </row>
      </sheetData>
      <sheetData sheetId="3">
        <row r="16">
          <cell r="G16">
            <v>0</v>
          </cell>
        </row>
      </sheetData>
      <sheetData sheetId="4">
        <row r="15">
          <cell r="G15">
            <v>0</v>
          </cell>
        </row>
      </sheetData>
      <sheetData sheetId="5">
        <row r="19">
          <cell r="I19">
            <v>0</v>
          </cell>
        </row>
      </sheetData>
      <sheetData sheetId="6">
        <row r="14">
          <cell r="I14">
            <v>12.662335308639999</v>
          </cell>
        </row>
      </sheetData>
      <sheetData sheetId="7">
        <row r="19">
          <cell r="G19">
            <v>24.895085308639977</v>
          </cell>
        </row>
      </sheetData>
      <sheetData sheetId="8">
        <row r="18">
          <cell r="I18">
            <v>11.600960246912001</v>
          </cell>
        </row>
      </sheetData>
      <sheetData sheetId="9">
        <row r="22">
          <cell r="I22">
            <v>89.727845428787234</v>
          </cell>
        </row>
        <row r="26">
          <cell r="I26">
            <v>0</v>
          </cell>
        </row>
        <row r="29">
          <cell r="I29">
            <v>10.322666666666667</v>
          </cell>
        </row>
        <row r="30">
          <cell r="I30">
            <v>0</v>
          </cell>
        </row>
        <row r="31">
          <cell r="I31">
            <v>1.2</v>
          </cell>
        </row>
        <row r="40">
          <cell r="I40">
            <v>4.2217860000000007</v>
          </cell>
        </row>
        <row r="41">
          <cell r="I41">
            <v>8</v>
          </cell>
        </row>
        <row r="49">
          <cell r="I49">
            <v>13.735265308639999</v>
          </cell>
        </row>
        <row r="55">
          <cell r="I55">
            <v>0</v>
          </cell>
        </row>
        <row r="60">
          <cell r="I60">
            <v>0</v>
          </cell>
        </row>
        <row r="63">
          <cell r="I63">
            <v>11.567261999999999</v>
          </cell>
        </row>
        <row r="64">
          <cell r="I64">
            <v>2.3333333333333321</v>
          </cell>
        </row>
        <row r="65">
          <cell r="I65">
            <v>3</v>
          </cell>
        </row>
      </sheetData>
      <sheetData sheetId="10">
        <row r="19">
          <cell r="I19">
            <v>0</v>
          </cell>
        </row>
      </sheetData>
      <sheetData sheetId="11">
        <row r="16">
          <cell r="I16">
            <v>18.005342222222222</v>
          </cell>
        </row>
      </sheetData>
      <sheetData sheetId="12">
        <row r="19">
          <cell r="G19">
            <v>15.58938222222222</v>
          </cell>
        </row>
      </sheetData>
      <sheetData sheetId="13">
        <row r="15">
          <cell r="G15">
            <v>0</v>
          </cell>
        </row>
      </sheetData>
      <sheetData sheetId="14">
        <row r="16">
          <cell r="G16">
            <v>0</v>
          </cell>
        </row>
      </sheetData>
      <sheetData sheetId="15">
        <row r="16">
          <cell r="G1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Лист1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4.6388888888888857</v>
          </cell>
        </row>
      </sheetData>
      <sheetData sheetId="3">
        <row r="16">
          <cell r="G16">
            <v>18.641222222222222</v>
          </cell>
        </row>
      </sheetData>
      <sheetData sheetId="4">
        <row r="15">
          <cell r="G15">
            <v>4.7591379999999983</v>
          </cell>
        </row>
      </sheetData>
      <sheetData sheetId="5">
        <row r="19">
          <cell r="I19">
            <v>11.20611111111111</v>
          </cell>
        </row>
      </sheetData>
      <sheetData sheetId="6">
        <row r="14">
          <cell r="I14">
            <v>0</v>
          </cell>
        </row>
      </sheetData>
      <sheetData sheetId="7">
        <row r="19">
          <cell r="G19">
            <v>11.397349206349203</v>
          </cell>
        </row>
      </sheetData>
      <sheetData sheetId="8">
        <row r="18">
          <cell r="I18">
            <v>10.884206348777775</v>
          </cell>
        </row>
      </sheetData>
      <sheetData sheetId="9">
        <row r="22">
          <cell r="I22">
            <v>62.076857088528449</v>
          </cell>
        </row>
        <row r="26">
          <cell r="I26">
            <v>8.3859999999999992</v>
          </cell>
        </row>
        <row r="29">
          <cell r="I29">
            <v>10.322666666666667</v>
          </cell>
        </row>
        <row r="30">
          <cell r="I30">
            <v>1.2</v>
          </cell>
        </row>
        <row r="39">
          <cell r="I39">
            <v>3.8523000000000001</v>
          </cell>
        </row>
        <row r="47">
          <cell r="I47">
            <v>13.480722222222219</v>
          </cell>
        </row>
        <row r="53">
          <cell r="I53">
            <v>55.947944444444431</v>
          </cell>
        </row>
        <row r="58">
          <cell r="I58">
            <v>10.911111111111108</v>
          </cell>
        </row>
        <row r="61">
          <cell r="I61">
            <v>11.640912</v>
          </cell>
        </row>
        <row r="62">
          <cell r="I62">
            <v>1.5583333333333316</v>
          </cell>
        </row>
        <row r="63">
          <cell r="I63">
            <v>1.7999999999999998</v>
          </cell>
        </row>
        <row r="73">
          <cell r="I73">
            <v>57</v>
          </cell>
        </row>
        <row r="74">
          <cell r="I74">
            <v>19.114285714283998</v>
          </cell>
        </row>
        <row r="75">
          <cell r="I75">
            <v>28.799999999999997</v>
          </cell>
        </row>
        <row r="77">
          <cell r="I77">
            <v>8</v>
          </cell>
        </row>
        <row r="85">
          <cell r="I85">
            <v>23.484190476190477</v>
          </cell>
        </row>
        <row r="88">
          <cell r="I88">
            <v>8.0422222222222217</v>
          </cell>
        </row>
        <row r="89">
          <cell r="I89">
            <v>16</v>
          </cell>
        </row>
        <row r="90">
          <cell r="I90">
            <v>1.1666666666666661</v>
          </cell>
        </row>
        <row r="91">
          <cell r="I91">
            <v>2.1428571428571419</v>
          </cell>
        </row>
        <row r="94">
          <cell r="I94">
            <v>20.14280342857116</v>
          </cell>
        </row>
      </sheetData>
      <sheetData sheetId="10">
        <row r="19">
          <cell r="I19">
            <v>11.479172222222219</v>
          </cell>
        </row>
      </sheetData>
      <sheetData sheetId="11">
        <row r="16">
          <cell r="H16">
            <v>0</v>
          </cell>
        </row>
      </sheetData>
      <sheetData sheetId="12">
        <row r="19">
          <cell r="G19">
            <v>13.801226767676724</v>
          </cell>
        </row>
      </sheetData>
      <sheetData sheetId="13">
        <row r="15">
          <cell r="G15">
            <v>8.1111111111111072</v>
          </cell>
        </row>
      </sheetData>
      <sheetData sheetId="14">
        <row r="16">
          <cell r="G16">
            <v>55.11849999999999</v>
          </cell>
        </row>
      </sheetData>
      <sheetData sheetId="15">
        <row r="16">
          <cell r="G16">
            <v>29.918074074074021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7"/>
  <sheetViews>
    <sheetView tabSelected="1" workbookViewId="0">
      <selection activeCell="E12" sqref="E12"/>
    </sheetView>
  </sheetViews>
  <sheetFormatPr defaultRowHeight="15"/>
  <cols>
    <col min="1" max="1" width="4.7109375" customWidth="1"/>
    <col min="2" max="2" width="6.7109375" customWidth="1"/>
    <col min="3" max="3" width="45.5703125" customWidth="1"/>
  </cols>
  <sheetData>
    <row r="2" spans="2:7">
      <c r="C2" s="1"/>
      <c r="D2" s="1" t="s">
        <v>0</v>
      </c>
      <c r="E2" s="1"/>
      <c r="F2" s="1"/>
      <c r="G2" s="1"/>
    </row>
    <row r="3" spans="2:7">
      <c r="C3" s="1" t="s">
        <v>1</v>
      </c>
      <c r="D3" s="1"/>
      <c r="E3" s="1" t="s">
        <v>2</v>
      </c>
      <c r="F3" s="1"/>
      <c r="G3" s="1"/>
    </row>
    <row r="4" spans="2:7">
      <c r="C4" s="1"/>
      <c r="D4" s="1"/>
      <c r="E4" s="1"/>
      <c r="F4" s="1"/>
      <c r="G4" s="1"/>
    </row>
    <row r="5" spans="2:7">
      <c r="C5" s="1" t="s">
        <v>3</v>
      </c>
      <c r="D5" s="1"/>
      <c r="E5" s="1"/>
      <c r="F5" s="1"/>
      <c r="G5" s="1"/>
    </row>
    <row r="7" spans="2:7">
      <c r="C7" s="2"/>
      <c r="D7" s="2" t="s">
        <v>4</v>
      </c>
      <c r="E7" s="2"/>
      <c r="F7" s="2"/>
    </row>
    <row r="8" spans="2:7">
      <c r="C8" s="2" t="s">
        <v>5</v>
      </c>
      <c r="D8" s="2"/>
      <c r="E8" s="2"/>
      <c r="F8" s="2" t="s">
        <v>6</v>
      </c>
    </row>
    <row r="9" spans="2:7">
      <c r="C9" s="1" t="s">
        <v>61</v>
      </c>
      <c r="D9" s="2"/>
      <c r="E9" s="2">
        <v>65</v>
      </c>
      <c r="F9" s="3" t="s">
        <v>7</v>
      </c>
    </row>
    <row r="10" spans="2:7">
      <c r="C10" s="1" t="s">
        <v>62</v>
      </c>
      <c r="D10" s="3"/>
      <c r="E10" s="4">
        <v>51</v>
      </c>
      <c r="F10" s="3" t="s">
        <v>7</v>
      </c>
    </row>
    <row r="11" spans="2:7">
      <c r="C11" s="1" t="s">
        <v>8</v>
      </c>
      <c r="D11" s="3"/>
      <c r="E11" s="4">
        <v>24</v>
      </c>
      <c r="F11" s="3" t="s">
        <v>7</v>
      </c>
    </row>
    <row r="12" spans="2:7">
      <c r="C12" s="1" t="s">
        <v>9</v>
      </c>
      <c r="D12" s="3"/>
      <c r="E12" s="4">
        <v>3</v>
      </c>
      <c r="F12" s="3" t="s">
        <v>7</v>
      </c>
    </row>
    <row r="13" spans="2:7">
      <c r="C13" s="1" t="s">
        <v>10</v>
      </c>
      <c r="D13" s="3"/>
      <c r="E13" s="4">
        <f>SUM(E9:E12)</f>
        <v>143</v>
      </c>
      <c r="F13" s="3" t="s">
        <v>7</v>
      </c>
    </row>
    <row r="14" spans="2:7" ht="64.5">
      <c r="B14" s="5" t="s">
        <v>11</v>
      </c>
      <c r="C14" s="6" t="s">
        <v>12</v>
      </c>
      <c r="D14" s="7" t="s">
        <v>13</v>
      </c>
      <c r="E14" s="8" t="s">
        <v>14</v>
      </c>
      <c r="F14" s="8" t="s">
        <v>15</v>
      </c>
    </row>
    <row r="15" spans="2:7">
      <c r="B15" s="9"/>
      <c r="C15" s="77"/>
      <c r="D15" s="78"/>
      <c r="E15" s="10"/>
      <c r="F15" s="11"/>
    </row>
    <row r="16" spans="2:7">
      <c r="B16" s="9"/>
      <c r="C16" s="79"/>
      <c r="D16" s="80"/>
      <c r="E16" s="12"/>
      <c r="F16" s="13"/>
    </row>
    <row r="17" spans="2:6">
      <c r="B17" s="9"/>
      <c r="C17" s="81"/>
      <c r="D17" s="82"/>
      <c r="E17" s="14"/>
      <c r="F17" s="15"/>
    </row>
    <row r="18" spans="2:6" ht="15.75" thickBot="1">
      <c r="B18" s="16">
        <v>1</v>
      </c>
      <c r="C18" s="17" t="s">
        <v>16</v>
      </c>
      <c r="D18" s="18">
        <v>40</v>
      </c>
      <c r="E18" s="18">
        <v>63</v>
      </c>
      <c r="F18" s="19">
        <f>[1]Лист9!$I$12</f>
        <v>8</v>
      </c>
    </row>
    <row r="19" spans="2:6" ht="15.75" thickBot="1">
      <c r="B19" s="16">
        <v>2</v>
      </c>
      <c r="C19" s="20" t="s">
        <v>17</v>
      </c>
      <c r="D19" s="21">
        <v>100</v>
      </c>
      <c r="E19" s="21">
        <v>183</v>
      </c>
      <c r="F19" s="19">
        <f>[1]Лист9!$I$18</f>
        <v>51.10520838809817</v>
      </c>
    </row>
    <row r="20" spans="2:6" ht="15.75" thickBot="1">
      <c r="B20" s="16">
        <v>3</v>
      </c>
      <c r="C20" s="22" t="s">
        <v>18</v>
      </c>
      <c r="D20" s="21">
        <v>180</v>
      </c>
      <c r="E20" s="21">
        <v>221</v>
      </c>
      <c r="F20" s="19">
        <f>[1]Лист9!$I$23</f>
        <v>11.725887299814692</v>
      </c>
    </row>
    <row r="21" spans="2:6" ht="15.75" thickBot="1">
      <c r="B21" s="16">
        <v>4</v>
      </c>
      <c r="C21" s="23" t="s">
        <v>19</v>
      </c>
      <c r="D21" s="21">
        <v>115</v>
      </c>
      <c r="E21" s="21">
        <v>35</v>
      </c>
      <c r="F21" s="19">
        <f>[1]Лист9!$I$24</f>
        <v>9.8601398596600003</v>
      </c>
    </row>
    <row r="22" spans="2:6" ht="15.75" thickBot="1">
      <c r="B22" s="16">
        <v>5</v>
      </c>
      <c r="C22" s="20" t="s">
        <v>20</v>
      </c>
      <c r="D22" s="24" t="s">
        <v>21</v>
      </c>
      <c r="E22" s="21">
        <v>118</v>
      </c>
      <c r="F22" s="19">
        <f>[1]Лист9!$I$27</f>
        <v>7.3117692257000009</v>
      </c>
    </row>
    <row r="23" spans="2:6" ht="15.75" thickBot="1">
      <c r="B23" s="16">
        <v>6</v>
      </c>
      <c r="C23" s="25" t="s">
        <v>22</v>
      </c>
      <c r="D23" s="21">
        <v>20</v>
      </c>
      <c r="E23" s="21">
        <v>38</v>
      </c>
      <c r="F23" s="19">
        <f>[1]Лист9!$I$28</f>
        <v>1.3951048947499991</v>
      </c>
    </row>
    <row r="24" spans="2:6" ht="15.75" thickBot="1">
      <c r="B24" s="16">
        <v>7</v>
      </c>
      <c r="C24" s="25" t="s">
        <v>23</v>
      </c>
      <c r="D24" s="21">
        <v>10</v>
      </c>
      <c r="E24" s="21">
        <v>20</v>
      </c>
      <c r="F24" s="19">
        <f>[1]Лист9!$I$29</f>
        <v>0.66713286659999993</v>
      </c>
    </row>
    <row r="25" spans="2:6" ht="15.75" thickBot="1">
      <c r="B25" s="16"/>
      <c r="C25" s="26"/>
      <c r="D25" s="27"/>
      <c r="E25" s="27"/>
      <c r="F25" s="27"/>
    </row>
    <row r="26" spans="2:6" ht="15.75" thickBot="1">
      <c r="B26" s="9"/>
      <c r="C26" s="16"/>
      <c r="D26" s="27"/>
      <c r="E26" s="27"/>
      <c r="F26" s="19"/>
    </row>
    <row r="27" spans="2:6" ht="15.75" thickBot="1">
      <c r="B27" s="9"/>
      <c r="C27" s="16"/>
      <c r="D27" s="27"/>
      <c r="E27" s="27"/>
      <c r="F27" s="19"/>
    </row>
    <row r="28" spans="2:6" ht="15.75" thickBot="1">
      <c r="B28" s="9"/>
      <c r="C28" s="28"/>
      <c r="D28" s="27"/>
      <c r="E28" s="27"/>
      <c r="F28" s="27"/>
    </row>
    <row r="29" spans="2:6" ht="15.75" thickBot="1">
      <c r="B29" s="9"/>
      <c r="C29" s="28"/>
      <c r="D29" s="27"/>
      <c r="E29" s="27"/>
      <c r="F29" s="27"/>
    </row>
    <row r="30" spans="2:6" ht="15.75" thickBot="1">
      <c r="B30" s="9"/>
      <c r="C30" s="28"/>
      <c r="D30" s="27"/>
      <c r="E30" s="27"/>
      <c r="F30" s="27"/>
    </row>
    <row r="31" spans="2:6" ht="15.75" thickBot="1">
      <c r="B31" s="9"/>
      <c r="C31" s="28"/>
      <c r="D31" s="27"/>
      <c r="E31" s="27"/>
      <c r="F31" s="27"/>
    </row>
    <row r="32" spans="2:6" ht="15.75" thickBot="1">
      <c r="B32" s="9"/>
      <c r="C32" s="28"/>
      <c r="D32" s="27"/>
      <c r="E32" s="27"/>
      <c r="F32" s="27"/>
    </row>
    <row r="33" spans="1:6" ht="16.5" thickBot="1">
      <c r="B33" s="16"/>
      <c r="C33" s="29"/>
      <c r="D33" s="30"/>
      <c r="E33" s="30"/>
      <c r="F33" s="31"/>
    </row>
    <row r="34" spans="1:6" ht="15.75" thickBot="1">
      <c r="B34" s="16"/>
      <c r="C34" s="29"/>
      <c r="D34" s="27"/>
      <c r="E34" s="27"/>
      <c r="F34" s="30"/>
    </row>
    <row r="35" spans="1:6" ht="15.75" thickBot="1">
      <c r="B35" s="16"/>
      <c r="C35" s="32"/>
      <c r="D35" s="27"/>
      <c r="E35" s="27"/>
      <c r="F35" s="27"/>
    </row>
    <row r="36" spans="1:6" ht="15.75" thickBot="1">
      <c r="B36" s="16"/>
      <c r="C36" s="32"/>
      <c r="D36" s="27"/>
      <c r="E36" s="27"/>
      <c r="F36" s="27"/>
    </row>
    <row r="37" spans="1:6" ht="15.75" thickBot="1">
      <c r="B37" s="16"/>
      <c r="C37" s="32"/>
      <c r="D37" s="27"/>
      <c r="E37" s="27"/>
      <c r="F37" s="27"/>
    </row>
    <row r="38" spans="1:6" ht="16.5" thickBot="1">
      <c r="B38" s="16"/>
      <c r="C38" s="29" t="s">
        <v>24</v>
      </c>
      <c r="D38" s="30"/>
      <c r="E38" s="30">
        <f>E35+E36+E37</f>
        <v>0</v>
      </c>
      <c r="F38" s="33"/>
    </row>
    <row r="39" spans="1:6" ht="15.75" thickBot="1">
      <c r="B39" s="16"/>
      <c r="C39" s="32"/>
      <c r="D39" s="27"/>
      <c r="E39" s="27"/>
      <c r="F39" s="30"/>
    </row>
    <row r="40" spans="1:6" ht="15.75" thickBot="1">
      <c r="B40" s="16"/>
      <c r="C40" s="32"/>
      <c r="D40" s="27"/>
      <c r="E40" s="27"/>
      <c r="F40" s="27"/>
    </row>
    <row r="41" spans="1:6" ht="15.75" thickBot="1">
      <c r="B41" s="16"/>
      <c r="C41" s="32"/>
      <c r="D41" s="27"/>
      <c r="E41" s="27"/>
      <c r="F41" s="27"/>
    </row>
    <row r="42" spans="1:6" ht="15.75" thickBot="1">
      <c r="B42" s="16"/>
      <c r="C42" s="32"/>
      <c r="D42" s="27"/>
      <c r="E42" s="27"/>
      <c r="F42" s="27"/>
    </row>
    <row r="43" spans="1:6" ht="15.75" thickBot="1">
      <c r="B43" s="16"/>
      <c r="C43" s="32"/>
      <c r="D43" s="27"/>
      <c r="E43" s="27"/>
      <c r="F43" s="27"/>
    </row>
    <row r="44" spans="1:6" ht="15.75" thickBot="1">
      <c r="B44" s="16"/>
      <c r="C44" s="32"/>
      <c r="D44" s="27"/>
      <c r="E44" s="27"/>
      <c r="F44" s="27"/>
    </row>
    <row r="45" spans="1:6" ht="15.75" thickBot="1">
      <c r="B45" s="16"/>
      <c r="C45" s="29" t="s">
        <v>25</v>
      </c>
      <c r="D45" s="27"/>
      <c r="E45" s="30"/>
      <c r="F45" s="34">
        <f>SUM(F18:F44)</f>
        <v>90.065242534622868</v>
      </c>
    </row>
    <row r="46" spans="1:6">
      <c r="B46" s="16"/>
      <c r="C46" s="35"/>
      <c r="D46" s="36"/>
      <c r="E46" s="36"/>
      <c r="F46" s="37"/>
    </row>
    <row r="47" spans="1:6">
      <c r="A47" s="38"/>
      <c r="B47" s="38"/>
      <c r="C47" s="38"/>
      <c r="D47" s="38"/>
      <c r="E47" s="38"/>
      <c r="F47" s="38"/>
    </row>
    <row r="48" spans="1:6">
      <c r="A48" s="38"/>
      <c r="B48" s="38"/>
      <c r="F48" s="38"/>
    </row>
    <row r="49" spans="3:7">
      <c r="C49" s="2" t="s">
        <v>26</v>
      </c>
      <c r="D49" s="2"/>
      <c r="E49" s="2"/>
    </row>
    <row r="50" spans="3:7">
      <c r="C50" s="2"/>
      <c r="D50" s="2"/>
      <c r="E50" s="2"/>
      <c r="F50" s="2"/>
    </row>
    <row r="51" spans="3:7">
      <c r="C51" s="2" t="s">
        <v>27</v>
      </c>
      <c r="D51" s="2"/>
      <c r="E51" s="2"/>
      <c r="F51" s="2"/>
    </row>
    <row r="52" spans="3:7">
      <c r="C52" s="2"/>
      <c r="D52" s="2"/>
      <c r="E52" s="2"/>
      <c r="F52" s="2"/>
    </row>
    <row r="53" spans="3:7">
      <c r="F53" s="2"/>
    </row>
    <row r="55" spans="3:7">
      <c r="C55" s="1"/>
      <c r="D55" s="1" t="s">
        <v>0</v>
      </c>
      <c r="E55" s="1"/>
      <c r="F55" s="1"/>
      <c r="G55" s="1"/>
    </row>
    <row r="56" spans="3:7">
      <c r="C56" s="1" t="s">
        <v>28</v>
      </c>
      <c r="D56" s="1"/>
      <c r="E56" s="1" t="s">
        <v>2</v>
      </c>
      <c r="F56" s="1"/>
      <c r="G56" s="1"/>
    </row>
    <row r="57" spans="3:7">
      <c r="C57" s="1"/>
      <c r="D57" s="1"/>
      <c r="E57" s="1"/>
      <c r="F57" s="1"/>
      <c r="G57" s="1"/>
    </row>
    <row r="58" spans="3:7">
      <c r="C58" s="1" t="s">
        <v>29</v>
      </c>
      <c r="D58" s="1"/>
      <c r="E58" s="1"/>
      <c r="F58" s="1"/>
      <c r="G58" s="1"/>
    </row>
    <row r="60" spans="3:7">
      <c r="C60" s="2"/>
      <c r="D60" s="2" t="s">
        <v>4</v>
      </c>
      <c r="E60" s="2"/>
      <c r="F60" s="2" t="s">
        <v>30</v>
      </c>
    </row>
    <row r="61" spans="3:7">
      <c r="C61" s="39" t="s">
        <v>31</v>
      </c>
      <c r="D61" s="2"/>
      <c r="E61" s="2"/>
      <c r="F61" s="2"/>
    </row>
    <row r="62" spans="3:7">
      <c r="C62" s="40" t="s">
        <v>32</v>
      </c>
      <c r="D62" s="1"/>
      <c r="E62" s="41">
        <v>3</v>
      </c>
      <c r="F62" s="1" t="s">
        <v>7</v>
      </c>
    </row>
    <row r="63" spans="3:7">
      <c r="C63" s="1" t="s">
        <v>8</v>
      </c>
      <c r="D63" s="1"/>
      <c r="E63" s="41">
        <v>0</v>
      </c>
      <c r="F63" s="1" t="s">
        <v>7</v>
      </c>
    </row>
    <row r="64" spans="3:7">
      <c r="C64" s="1" t="s">
        <v>33</v>
      </c>
      <c r="D64" s="1"/>
      <c r="E64" s="41">
        <v>0</v>
      </c>
      <c r="F64" s="1" t="s">
        <v>7</v>
      </c>
    </row>
    <row r="65" spans="2:6">
      <c r="C65" s="1" t="s">
        <v>10</v>
      </c>
      <c r="D65" s="1"/>
      <c r="E65" s="2">
        <f>E62</f>
        <v>3</v>
      </c>
      <c r="F65" s="1" t="s">
        <v>7</v>
      </c>
    </row>
    <row r="66" spans="2:6" ht="65.25" thickBot="1">
      <c r="B66" s="42" t="s">
        <v>11</v>
      </c>
      <c r="C66" s="42" t="s">
        <v>12</v>
      </c>
      <c r="D66" s="43" t="s">
        <v>13</v>
      </c>
      <c r="E66" s="42" t="s">
        <v>14</v>
      </c>
      <c r="F66" s="42" t="s">
        <v>15</v>
      </c>
    </row>
    <row r="67" spans="2:6">
      <c r="B67" s="44"/>
      <c r="C67" s="45" t="s">
        <v>34</v>
      </c>
      <c r="D67" s="46"/>
      <c r="E67" s="46"/>
      <c r="F67" s="46"/>
    </row>
    <row r="68" spans="2:6">
      <c r="B68" s="16">
        <v>1</v>
      </c>
      <c r="C68" s="20" t="s">
        <v>35</v>
      </c>
      <c r="D68" s="47">
        <v>200</v>
      </c>
      <c r="E68" s="47">
        <v>267</v>
      </c>
      <c r="F68" s="48">
        <f>'[2]9'!$I$22</f>
        <v>89.727845428787234</v>
      </c>
    </row>
    <row r="69" spans="2:6">
      <c r="B69" s="16">
        <v>2</v>
      </c>
      <c r="C69" s="20" t="s">
        <v>20</v>
      </c>
      <c r="D69" s="24" t="s">
        <v>21</v>
      </c>
      <c r="E69" s="47">
        <v>118</v>
      </c>
      <c r="F69" s="48">
        <f>'[2]9'!$I$26</f>
        <v>0</v>
      </c>
    </row>
    <row r="70" spans="2:6">
      <c r="B70" s="16">
        <v>3</v>
      </c>
      <c r="C70" s="20" t="s">
        <v>36</v>
      </c>
      <c r="D70" s="24" t="s">
        <v>37</v>
      </c>
      <c r="E70" s="47">
        <v>97</v>
      </c>
      <c r="F70" s="48">
        <f>'[2]9'!$I$29</f>
        <v>10.322666666666667</v>
      </c>
    </row>
    <row r="71" spans="2:6">
      <c r="B71" s="16">
        <v>4</v>
      </c>
      <c r="C71" s="20" t="s">
        <v>38</v>
      </c>
      <c r="D71" s="24" t="s">
        <v>39</v>
      </c>
      <c r="E71" s="47">
        <v>41</v>
      </c>
      <c r="F71" s="48">
        <f>'[2]9'!$I$31</f>
        <v>1.2</v>
      </c>
    </row>
    <row r="72" spans="2:6">
      <c r="B72" s="16">
        <v>5</v>
      </c>
      <c r="C72" s="20" t="s">
        <v>40</v>
      </c>
      <c r="D72" s="24" t="s">
        <v>41</v>
      </c>
      <c r="E72" s="47">
        <v>122</v>
      </c>
      <c r="F72" s="48">
        <f>'[2]9'!$I$30</f>
        <v>0</v>
      </c>
    </row>
    <row r="73" spans="2:6">
      <c r="B73" s="16"/>
      <c r="C73" s="49" t="s">
        <v>24</v>
      </c>
      <c r="D73" s="49"/>
      <c r="E73" s="49">
        <f>SUM(E68:E72)</f>
        <v>645</v>
      </c>
      <c r="F73" s="50">
        <f>SUM(F68:F72)</f>
        <v>101.2505120954539</v>
      </c>
    </row>
    <row r="74" spans="2:6">
      <c r="B74" s="16"/>
      <c r="C74" s="49" t="s">
        <v>42</v>
      </c>
      <c r="D74" s="28"/>
      <c r="E74" s="28"/>
      <c r="F74" s="51"/>
    </row>
    <row r="75" spans="2:6">
      <c r="B75" s="16">
        <v>1</v>
      </c>
      <c r="C75" s="20" t="s">
        <v>43</v>
      </c>
      <c r="D75" s="47">
        <v>80</v>
      </c>
      <c r="E75" s="47">
        <v>73</v>
      </c>
      <c r="F75" s="48">
        <f>'[2]9'!$I$40</f>
        <v>4.2217860000000007</v>
      </c>
    </row>
    <row r="76" spans="2:6">
      <c r="B76" s="16"/>
      <c r="C76" s="20" t="s">
        <v>44</v>
      </c>
      <c r="D76" s="47">
        <v>40</v>
      </c>
      <c r="E76" s="47">
        <v>63</v>
      </c>
      <c r="F76" s="48">
        <f>'[2]9'!$I$41</f>
        <v>8</v>
      </c>
    </row>
    <row r="77" spans="2:6">
      <c r="B77" s="16"/>
      <c r="C77" s="20" t="s">
        <v>45</v>
      </c>
      <c r="D77" s="47" t="s">
        <v>46</v>
      </c>
      <c r="E77" s="47">
        <v>134</v>
      </c>
      <c r="F77" s="48">
        <f>'[2]9'!$I$49</f>
        <v>13.735265308639999</v>
      </c>
    </row>
    <row r="78" spans="2:6">
      <c r="B78" s="16">
        <v>2</v>
      </c>
      <c r="C78" s="20" t="s">
        <v>17</v>
      </c>
      <c r="D78" s="47">
        <v>100</v>
      </c>
      <c r="E78" s="47">
        <v>183</v>
      </c>
      <c r="F78" s="48">
        <f>'[2]9'!$I$55</f>
        <v>0</v>
      </c>
    </row>
    <row r="79" spans="2:6">
      <c r="B79" s="16">
        <v>3</v>
      </c>
      <c r="C79" s="22" t="s">
        <v>18</v>
      </c>
      <c r="D79" s="47">
        <v>180</v>
      </c>
      <c r="E79" s="47">
        <v>221</v>
      </c>
      <c r="F79" s="48">
        <f>'[2]9'!$I$60</f>
        <v>0</v>
      </c>
    </row>
    <row r="80" spans="2:6">
      <c r="B80" s="16">
        <v>4</v>
      </c>
      <c r="C80" s="25" t="s">
        <v>47</v>
      </c>
      <c r="D80" s="47">
        <v>200</v>
      </c>
      <c r="E80" s="47">
        <v>66</v>
      </c>
      <c r="F80" s="48">
        <f>'[2]9'!$I$63</f>
        <v>11.567261999999999</v>
      </c>
    </row>
    <row r="81" spans="1:7">
      <c r="B81" s="16">
        <v>5</v>
      </c>
      <c r="C81" s="25" t="s">
        <v>22</v>
      </c>
      <c r="D81" s="47">
        <v>30</v>
      </c>
      <c r="E81" s="47">
        <v>57</v>
      </c>
      <c r="F81" s="48">
        <f>'[2]9'!$I$64</f>
        <v>2.3333333333333321</v>
      </c>
    </row>
    <row r="82" spans="1:7">
      <c r="B82" s="16">
        <v>6</v>
      </c>
      <c r="C82" s="25" t="s">
        <v>23</v>
      </c>
      <c r="D82" s="47">
        <v>30</v>
      </c>
      <c r="E82" s="47">
        <v>61</v>
      </c>
      <c r="F82" s="48">
        <f>'[2]9'!$I$65</f>
        <v>3</v>
      </c>
    </row>
    <row r="83" spans="1:7">
      <c r="B83" s="16"/>
      <c r="C83" s="28"/>
      <c r="D83" s="47"/>
      <c r="E83" s="47"/>
      <c r="F83" s="48"/>
    </row>
    <row r="84" spans="1:7">
      <c r="B84" s="16"/>
      <c r="C84" s="49" t="s">
        <v>24</v>
      </c>
      <c r="D84" s="49"/>
      <c r="E84" s="49">
        <f>SUM(E75:E83)</f>
        <v>858</v>
      </c>
      <c r="F84" s="50">
        <f>SUM(F75:F83)</f>
        <v>42.857646641973332</v>
      </c>
    </row>
    <row r="85" spans="1:7" ht="15.75" thickBot="1">
      <c r="B85" s="52">
        <v>1</v>
      </c>
      <c r="C85" s="53"/>
      <c r="D85" s="54"/>
      <c r="E85" s="54"/>
      <c r="F85" s="55"/>
    </row>
    <row r="86" spans="1:7" ht="15.75" thickBot="1">
      <c r="B86" s="52">
        <v>2</v>
      </c>
      <c r="C86" s="53"/>
      <c r="D86" s="54"/>
      <c r="E86" s="54"/>
      <c r="F86" s="55"/>
    </row>
    <row r="87" spans="1:7" ht="15.75" thickBot="1">
      <c r="B87" s="52">
        <v>3</v>
      </c>
      <c r="C87" s="53"/>
      <c r="D87" s="54"/>
      <c r="E87" s="54"/>
      <c r="F87" s="55"/>
      <c r="G87" s="56"/>
    </row>
    <row r="88" spans="1:7" ht="15.75" thickBot="1">
      <c r="B88" s="52"/>
      <c r="C88" s="57"/>
      <c r="D88" s="58"/>
      <c r="E88" s="58"/>
      <c r="F88" s="59"/>
    </row>
    <row r="89" spans="1:7" ht="15.75" thickBot="1">
      <c r="B89" s="52"/>
      <c r="C89" s="53"/>
      <c r="D89" s="60"/>
      <c r="E89" s="60"/>
      <c r="F89" s="61"/>
    </row>
    <row r="90" spans="1:7" ht="15.75" thickBot="1">
      <c r="B90" s="52"/>
      <c r="C90" s="53"/>
      <c r="D90" s="60"/>
      <c r="E90" s="60"/>
      <c r="F90" s="61"/>
    </row>
    <row r="91" spans="1:7" ht="15.75" thickBot="1">
      <c r="B91" s="52"/>
      <c r="C91" s="53"/>
      <c r="D91" s="60"/>
      <c r="E91" s="60"/>
      <c r="F91" s="61"/>
    </row>
    <row r="92" spans="1:7" ht="15.75" thickBot="1">
      <c r="B92" s="52"/>
      <c r="C92" s="53"/>
      <c r="D92" s="60"/>
      <c r="E92" s="60"/>
      <c r="F92" s="61"/>
    </row>
    <row r="93" spans="1:7" ht="15.75" thickBot="1">
      <c r="B93" s="52"/>
      <c r="C93" s="53"/>
      <c r="D93" s="60"/>
      <c r="E93" s="60"/>
      <c r="F93" s="61"/>
    </row>
    <row r="94" spans="1:7" ht="15.75" thickBot="1">
      <c r="B94" s="52"/>
      <c r="C94" s="53"/>
      <c r="D94" s="60"/>
      <c r="E94" s="60"/>
      <c r="F94" s="61"/>
    </row>
    <row r="95" spans="1:7" ht="15.75" thickBot="1">
      <c r="B95" s="52"/>
      <c r="C95" s="57" t="s">
        <v>25</v>
      </c>
      <c r="D95" s="60"/>
      <c r="E95" s="58">
        <f>E73+E84</f>
        <v>1503</v>
      </c>
      <c r="F95" s="59">
        <f>F73+F84</f>
        <v>144.10815873742723</v>
      </c>
    </row>
    <row r="96" spans="1:7">
      <c r="A96" s="38"/>
      <c r="B96" s="62"/>
      <c r="C96" s="63"/>
      <c r="D96" s="63"/>
      <c r="E96" s="63"/>
      <c r="F96" s="63"/>
    </row>
    <row r="97" spans="1:7">
      <c r="A97" s="38"/>
      <c r="B97" s="38"/>
      <c r="C97" s="38"/>
      <c r="D97" s="38"/>
      <c r="E97" s="38"/>
      <c r="F97" s="38"/>
    </row>
    <row r="99" spans="1:7">
      <c r="C99" s="2"/>
      <c r="D99" s="2"/>
      <c r="E99" s="2"/>
      <c r="F99" s="2"/>
    </row>
    <row r="100" spans="1:7">
      <c r="C100" s="2"/>
      <c r="D100" s="2"/>
      <c r="E100" s="2"/>
      <c r="F100" s="2"/>
    </row>
    <row r="101" spans="1:7">
      <c r="C101" s="2"/>
      <c r="D101" s="2"/>
      <c r="E101" s="2"/>
      <c r="F101" s="2"/>
    </row>
    <row r="102" spans="1:7">
      <c r="C102" s="2"/>
      <c r="D102" s="2"/>
      <c r="E102" s="2"/>
      <c r="F102" s="2"/>
    </row>
    <row r="104" spans="1:7">
      <c r="C104" t="s">
        <v>48</v>
      </c>
      <c r="D104" t="s">
        <v>49</v>
      </c>
    </row>
    <row r="107" spans="1:7">
      <c r="C107" s="1"/>
      <c r="D107" s="1" t="s">
        <v>0</v>
      </c>
      <c r="E107" s="1"/>
      <c r="F107" s="1"/>
      <c r="G107" s="1"/>
    </row>
    <row r="108" spans="1:7">
      <c r="C108" s="1" t="s">
        <v>28</v>
      </c>
      <c r="D108" s="1"/>
      <c r="E108" s="1" t="s">
        <v>2</v>
      </c>
      <c r="F108" s="1"/>
      <c r="G108" s="1"/>
    </row>
    <row r="109" spans="1:7">
      <c r="C109" s="1"/>
      <c r="D109" s="1"/>
      <c r="E109" s="1"/>
      <c r="F109" s="1"/>
      <c r="G109" s="1"/>
    </row>
    <row r="110" spans="1:7">
      <c r="C110" s="1" t="s">
        <v>29</v>
      </c>
      <c r="D110" s="1"/>
      <c r="E110" s="1"/>
      <c r="F110" s="1"/>
      <c r="G110" s="1"/>
    </row>
    <row r="112" spans="1:7">
      <c r="C112" s="2"/>
      <c r="D112" s="2" t="s">
        <v>4</v>
      </c>
      <c r="E112" s="2"/>
      <c r="F112" s="2" t="s">
        <v>30</v>
      </c>
    </row>
    <row r="113" spans="2:6" ht="15.75">
      <c r="C113" s="64" t="s">
        <v>31</v>
      </c>
      <c r="D113" s="2"/>
      <c r="E113" s="2"/>
      <c r="F113" s="2"/>
    </row>
    <row r="114" spans="2:6">
      <c r="C114" s="1" t="s">
        <v>50</v>
      </c>
      <c r="D114" s="1"/>
      <c r="E114" s="41">
        <v>7</v>
      </c>
      <c r="F114" s="1" t="s">
        <v>7</v>
      </c>
    </row>
    <row r="115" spans="2:6">
      <c r="C115" s="1" t="s">
        <v>8</v>
      </c>
      <c r="D115" s="1"/>
      <c r="E115" s="41">
        <v>0</v>
      </c>
      <c r="F115" s="1" t="s">
        <v>7</v>
      </c>
    </row>
    <row r="116" spans="2:6">
      <c r="C116" s="1" t="s">
        <v>33</v>
      </c>
      <c r="D116" s="1"/>
      <c r="E116" s="41">
        <v>0</v>
      </c>
      <c r="F116" s="1" t="s">
        <v>7</v>
      </c>
    </row>
    <row r="117" spans="2:6">
      <c r="C117" s="1" t="s">
        <v>10</v>
      </c>
      <c r="D117" s="1"/>
      <c r="E117" s="2">
        <f>SUM(E114:E116)</f>
        <v>7</v>
      </c>
      <c r="F117" s="1" t="s">
        <v>7</v>
      </c>
    </row>
    <row r="118" spans="2:6" ht="65.25" thickBot="1">
      <c r="B118" s="42" t="s">
        <v>11</v>
      </c>
      <c r="C118" s="42" t="s">
        <v>12</v>
      </c>
      <c r="D118" s="43" t="s">
        <v>13</v>
      </c>
      <c r="E118" s="42" t="s">
        <v>14</v>
      </c>
      <c r="F118" s="42" t="s">
        <v>15</v>
      </c>
    </row>
    <row r="119" spans="2:6">
      <c r="B119" s="44"/>
      <c r="C119" s="45" t="s">
        <v>34</v>
      </c>
      <c r="D119" s="46"/>
      <c r="E119" s="46"/>
      <c r="F119" s="46"/>
    </row>
    <row r="120" spans="2:6">
      <c r="B120" s="16">
        <v>1</v>
      </c>
      <c r="C120" s="20" t="s">
        <v>35</v>
      </c>
      <c r="D120" s="47">
        <v>200</v>
      </c>
      <c r="E120" s="47">
        <v>267</v>
      </c>
      <c r="F120" s="48">
        <f>'[3]9'!$I$22</f>
        <v>62.076857088528449</v>
      </c>
    </row>
    <row r="121" spans="2:6">
      <c r="B121" s="16">
        <v>2</v>
      </c>
      <c r="C121" s="20" t="s">
        <v>20</v>
      </c>
      <c r="D121" s="24" t="s">
        <v>21</v>
      </c>
      <c r="E121" s="47">
        <v>118</v>
      </c>
      <c r="F121" s="48">
        <f>'[3]9'!$I$26</f>
        <v>8.3859999999999992</v>
      </c>
    </row>
    <row r="122" spans="2:6">
      <c r="B122" s="16">
        <v>3</v>
      </c>
      <c r="C122" s="20" t="s">
        <v>36</v>
      </c>
      <c r="D122" s="24" t="s">
        <v>37</v>
      </c>
      <c r="E122" s="47">
        <v>97</v>
      </c>
      <c r="F122" s="48">
        <f>'[3]9'!$I$29</f>
        <v>10.322666666666667</v>
      </c>
    </row>
    <row r="123" spans="2:6">
      <c r="B123" s="16">
        <v>4</v>
      </c>
      <c r="C123" s="20" t="s">
        <v>38</v>
      </c>
      <c r="D123" s="24" t="s">
        <v>39</v>
      </c>
      <c r="E123" s="47">
        <v>41</v>
      </c>
      <c r="F123" s="48">
        <f>'[3]9'!$I$30</f>
        <v>1.2</v>
      </c>
    </row>
    <row r="124" spans="2:6">
      <c r="B124" s="16"/>
      <c r="C124" s="49" t="s">
        <v>24</v>
      </c>
      <c r="D124" s="49"/>
      <c r="E124" s="50">
        <f>SUM(E120:E123)</f>
        <v>523</v>
      </c>
      <c r="F124" s="50">
        <f>SUM(F120:F123)</f>
        <v>81.985523755195118</v>
      </c>
    </row>
    <row r="125" spans="2:6">
      <c r="B125" s="16"/>
      <c r="C125" s="49" t="s">
        <v>42</v>
      </c>
      <c r="D125" s="28"/>
      <c r="E125" s="28"/>
      <c r="F125" s="51"/>
    </row>
    <row r="126" spans="2:6">
      <c r="B126" s="16">
        <v>1</v>
      </c>
      <c r="C126" s="20" t="s">
        <v>43</v>
      </c>
      <c r="D126" s="47">
        <v>80</v>
      </c>
      <c r="E126" s="47">
        <v>73</v>
      </c>
      <c r="F126" s="48">
        <f>'[3]9'!$I$39</f>
        <v>3.8523000000000001</v>
      </c>
    </row>
    <row r="127" spans="2:6">
      <c r="B127" s="16"/>
      <c r="C127" s="20" t="s">
        <v>45</v>
      </c>
      <c r="D127" s="47" t="s">
        <v>46</v>
      </c>
      <c r="E127" s="47">
        <v>134</v>
      </c>
      <c r="F127" s="48">
        <f>'[3]9'!$I$47</f>
        <v>13.480722222222219</v>
      </c>
    </row>
    <row r="128" spans="2:6">
      <c r="B128" s="16">
        <v>2</v>
      </c>
      <c r="C128" s="20" t="s">
        <v>17</v>
      </c>
      <c r="D128" s="47">
        <v>100</v>
      </c>
      <c r="E128" s="47">
        <v>183</v>
      </c>
      <c r="F128" s="48">
        <f>'[3]9'!$I$53</f>
        <v>55.947944444444431</v>
      </c>
    </row>
    <row r="129" spans="2:7">
      <c r="B129" s="16">
        <v>3</v>
      </c>
      <c r="C129" s="22" t="s">
        <v>18</v>
      </c>
      <c r="D129" s="47">
        <v>180</v>
      </c>
      <c r="E129" s="47">
        <v>221</v>
      </c>
      <c r="F129" s="48">
        <f>'[3]9'!$I$58</f>
        <v>10.911111111111108</v>
      </c>
    </row>
    <row r="130" spans="2:7">
      <c r="B130" s="16">
        <v>4</v>
      </c>
      <c r="C130" s="25" t="s">
        <v>47</v>
      </c>
      <c r="D130" s="47">
        <v>200</v>
      </c>
      <c r="E130" s="47">
        <v>66</v>
      </c>
      <c r="F130" s="48">
        <f>'[3]9'!$I$61</f>
        <v>11.640912</v>
      </c>
    </row>
    <row r="131" spans="2:7">
      <c r="B131" s="16">
        <v>5</v>
      </c>
      <c r="C131" s="25" t="s">
        <v>22</v>
      </c>
      <c r="D131" s="47">
        <v>30</v>
      </c>
      <c r="E131" s="47">
        <v>57</v>
      </c>
      <c r="F131" s="48">
        <f>'[3]9'!$I$62</f>
        <v>1.5583333333333316</v>
      </c>
    </row>
    <row r="132" spans="2:7">
      <c r="B132" s="16">
        <v>6</v>
      </c>
      <c r="C132" s="25" t="s">
        <v>23</v>
      </c>
      <c r="D132" s="47">
        <v>30</v>
      </c>
      <c r="E132" s="47">
        <v>61</v>
      </c>
      <c r="F132" s="48">
        <f>'[3]9'!$I$63</f>
        <v>1.7999999999999998</v>
      </c>
    </row>
    <row r="133" spans="2:7">
      <c r="B133" s="16"/>
      <c r="C133" s="28"/>
      <c r="D133" s="47"/>
      <c r="E133" s="47"/>
      <c r="F133" s="48"/>
    </row>
    <row r="134" spans="2:7">
      <c r="B134" s="16"/>
      <c r="C134" s="49" t="s">
        <v>24</v>
      </c>
      <c r="D134" s="49"/>
      <c r="E134" s="50">
        <f>SUM(E126:E133)</f>
        <v>795</v>
      </c>
      <c r="F134" s="50">
        <f>SUM(F126:F133)</f>
        <v>99.191323111111089</v>
      </c>
    </row>
    <row r="135" spans="2:7">
      <c r="B135" s="16"/>
      <c r="C135" s="49" t="s">
        <v>51</v>
      </c>
      <c r="D135" s="28"/>
      <c r="E135" s="28"/>
      <c r="F135" s="51"/>
    </row>
    <row r="136" spans="2:7">
      <c r="B136" s="16">
        <v>1</v>
      </c>
      <c r="C136" s="16" t="s">
        <v>52</v>
      </c>
      <c r="D136" s="47">
        <v>100</v>
      </c>
      <c r="E136" s="47">
        <v>225</v>
      </c>
      <c r="F136" s="48">
        <f>'[3]9'!$I$73</f>
        <v>57</v>
      </c>
    </row>
    <row r="137" spans="2:7">
      <c r="B137" s="16">
        <v>2</v>
      </c>
      <c r="C137" s="20" t="s">
        <v>53</v>
      </c>
      <c r="D137" s="47">
        <v>200</v>
      </c>
      <c r="E137" s="47">
        <v>112</v>
      </c>
      <c r="F137" s="48">
        <f>'[3]9'!$I$74</f>
        <v>19.114285714283998</v>
      </c>
    </row>
    <row r="138" spans="2:7">
      <c r="B138" s="16">
        <v>3</v>
      </c>
      <c r="C138" s="20" t="s">
        <v>54</v>
      </c>
      <c r="D138" s="47">
        <v>180</v>
      </c>
      <c r="E138" s="47">
        <v>36</v>
      </c>
      <c r="F138" s="48">
        <f>'[3]9'!$I$75</f>
        <v>28.799999999999997</v>
      </c>
      <c r="G138" s="56"/>
    </row>
    <row r="139" spans="2:7" ht="15.75">
      <c r="B139" s="16"/>
      <c r="C139" s="65" t="s">
        <v>24</v>
      </c>
      <c r="D139" s="47"/>
      <c r="E139" s="66">
        <f>SUM(E136:E138)</f>
        <v>373</v>
      </c>
      <c r="F139" s="66">
        <f>SUM(F136:F138)</f>
        <v>104.91428571428399</v>
      </c>
      <c r="G139" s="56"/>
    </row>
    <row r="140" spans="2:7">
      <c r="B140" s="16"/>
      <c r="C140" s="49" t="s">
        <v>55</v>
      </c>
      <c r="D140" s="49"/>
      <c r="E140" s="49"/>
      <c r="F140" s="50"/>
    </row>
    <row r="141" spans="2:7">
      <c r="B141" s="16"/>
      <c r="C141" s="25" t="s">
        <v>44</v>
      </c>
      <c r="D141" s="67">
        <v>40</v>
      </c>
      <c r="E141" s="67">
        <v>63</v>
      </c>
      <c r="F141" s="68">
        <f>'[3]9'!$I$77</f>
        <v>8</v>
      </c>
    </row>
    <row r="142" spans="2:7">
      <c r="B142" s="16"/>
      <c r="C142" s="20" t="s">
        <v>56</v>
      </c>
      <c r="D142" s="67">
        <v>100</v>
      </c>
      <c r="E142" s="67">
        <v>158</v>
      </c>
      <c r="F142" s="68">
        <f>'[3]9'!$I$85</f>
        <v>23.484190476190477</v>
      </c>
    </row>
    <row r="143" spans="2:7">
      <c r="B143" s="16"/>
      <c r="C143" s="20" t="s">
        <v>57</v>
      </c>
      <c r="D143" s="67">
        <v>180</v>
      </c>
      <c r="E143" s="67">
        <v>136</v>
      </c>
      <c r="F143" s="68">
        <f>'[3]9'!$I$88</f>
        <v>8.0422222222222217</v>
      </c>
    </row>
    <row r="144" spans="2:7">
      <c r="B144" s="16"/>
      <c r="C144" s="25" t="s">
        <v>58</v>
      </c>
      <c r="D144" s="67">
        <v>200</v>
      </c>
      <c r="E144" s="67">
        <v>64</v>
      </c>
      <c r="F144" s="68">
        <f>'[3]9'!$I$89</f>
        <v>16</v>
      </c>
    </row>
    <row r="145" spans="1:6">
      <c r="B145" s="16"/>
      <c r="C145" s="25" t="s">
        <v>59</v>
      </c>
      <c r="D145" s="67">
        <v>60</v>
      </c>
      <c r="E145" s="67">
        <v>114</v>
      </c>
      <c r="F145" s="68">
        <f>'[3]9'!$I$90</f>
        <v>1.1666666666666661</v>
      </c>
    </row>
    <row r="146" spans="1:6">
      <c r="B146" s="16"/>
      <c r="C146" s="25" t="s">
        <v>23</v>
      </c>
      <c r="D146" s="67">
        <v>60</v>
      </c>
      <c r="E146" s="67">
        <v>121</v>
      </c>
      <c r="F146" s="68">
        <f>'[3]9'!$I$91</f>
        <v>2.1428571428571419</v>
      </c>
    </row>
    <row r="147" spans="1:6" ht="15.75">
      <c r="B147" s="16"/>
      <c r="C147" s="69" t="s">
        <v>24</v>
      </c>
      <c r="D147" s="28"/>
      <c r="E147" s="70">
        <f>SUM(E141:E146)</f>
        <v>656</v>
      </c>
      <c r="F147" s="70">
        <f>SUM(F141:F146)</f>
        <v>58.835936507936502</v>
      </c>
    </row>
    <row r="148" spans="1:6">
      <c r="B148" s="16"/>
      <c r="C148" s="5" t="s">
        <v>60</v>
      </c>
      <c r="D148" s="16"/>
      <c r="E148" s="16"/>
      <c r="F148" s="71"/>
    </row>
    <row r="149" spans="1:6" ht="15.75">
      <c r="A149" s="38"/>
      <c r="B149" s="16"/>
      <c r="C149" s="72" t="s">
        <v>40</v>
      </c>
      <c r="D149" s="73">
        <v>200</v>
      </c>
      <c r="E149" s="74">
        <v>178</v>
      </c>
      <c r="F149" s="75">
        <f>'[3]9'!$I$94</f>
        <v>20.14280342857116</v>
      </c>
    </row>
    <row r="150" spans="1:6" ht="15.75" thickBot="1">
      <c r="A150" s="38"/>
      <c r="B150" s="76"/>
      <c r="C150" s="57" t="s">
        <v>25</v>
      </c>
      <c r="D150" s="60"/>
      <c r="E150" s="59">
        <f>E124+E134+E139+E147+E149</f>
        <v>2525</v>
      </c>
      <c r="F150" s="59">
        <f>F124+F134+F139+F147+F149</f>
        <v>365.06987251709785</v>
      </c>
    </row>
    <row r="152" spans="1:6">
      <c r="C152" s="2"/>
      <c r="D152" s="2"/>
      <c r="E152" s="2"/>
      <c r="F152" s="2"/>
    </row>
    <row r="153" spans="1:6">
      <c r="C153" s="2"/>
      <c r="D153" s="2"/>
      <c r="E153" s="2"/>
      <c r="F153" s="2"/>
    </row>
    <row r="154" spans="1:6">
      <c r="C154" s="2"/>
      <c r="D154" s="2"/>
      <c r="E154" s="2"/>
      <c r="F154" s="2"/>
    </row>
    <row r="155" spans="1:6">
      <c r="C155" s="2"/>
      <c r="D155" s="2"/>
      <c r="E155" s="2"/>
      <c r="F155" s="2"/>
    </row>
    <row r="157" spans="1:6">
      <c r="C157" t="s">
        <v>48</v>
      </c>
      <c r="D157" t="s">
        <v>49</v>
      </c>
    </row>
  </sheetData>
  <mergeCells count="3">
    <mergeCell ref="C15:D15"/>
    <mergeCell ref="C16:D16"/>
    <mergeCell ref="C17:D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2021-01-28T18:26:32Z</dcterms:modified>
</cp:coreProperties>
</file>