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3" i="1"/>
  <c r="F142"/>
  <c r="E140"/>
  <c r="F139"/>
  <c r="F138"/>
  <c r="F137"/>
  <c r="F136"/>
  <c r="F135"/>
  <c r="F134"/>
  <c r="F133"/>
  <c r="E131"/>
  <c r="F130"/>
  <c r="F129"/>
  <c r="E127"/>
  <c r="F126"/>
  <c r="F125"/>
  <c r="F124"/>
  <c r="F123"/>
  <c r="F122"/>
  <c r="F121"/>
  <c r="E119"/>
  <c r="E143" s="1"/>
  <c r="F118"/>
  <c r="F117"/>
  <c r="F116"/>
  <c r="F115"/>
  <c r="E112"/>
  <c r="E90"/>
  <c r="F72"/>
  <c r="F71"/>
  <c r="F70"/>
  <c r="F69"/>
  <c r="F68"/>
  <c r="F67"/>
  <c r="F65"/>
  <c r="F64"/>
  <c r="F63"/>
  <c r="F62"/>
  <c r="F61"/>
  <c r="E58"/>
  <c r="F66" l="1"/>
  <c r="F127"/>
  <c r="F131"/>
  <c r="F140"/>
  <c r="F73"/>
  <c r="F90" s="1"/>
  <c r="F119"/>
  <c r="F143" s="1"/>
  <c r="E34"/>
  <c r="E22"/>
  <c r="F21"/>
  <c r="F20"/>
  <c r="F19"/>
  <c r="F18"/>
  <c r="F17"/>
  <c r="F16"/>
  <c r="F22" l="1"/>
  <c r="F34" s="1"/>
</calcChain>
</file>

<file path=xl/sharedStrings.xml><?xml version="1.0" encoding="utf-8"?>
<sst xmlns="http://schemas.openxmlformats.org/spreadsheetml/2006/main" count="132" uniqueCount="70">
  <si>
    <t>Утверждаю</t>
  </si>
  <si>
    <t xml:space="preserve">                           Руководитель</t>
  </si>
  <si>
    <t>Ибуков В.А.</t>
  </si>
  <si>
    <t>Филиал Тукузская  СОШ Вагайского района Тюменской области</t>
  </si>
  <si>
    <t>МЕНЮ</t>
  </si>
  <si>
    <t xml:space="preserve">                     на "19" января  2021 года</t>
  </si>
  <si>
    <t>7 день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</si>
  <si>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</si>
  <si>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</si>
  <si>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</si>
  <si>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</si>
  <si>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</si>
  <si>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</si>
  <si>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</si>
  <si>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</si>
  <si>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</si>
  <si>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</si>
  <si>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Бутерброд с маслом №1-2004</t>
  </si>
  <si>
    <t>20./5</t>
  </si>
  <si>
    <t>Плов из курицы №406-2013, Пермь</t>
  </si>
  <si>
    <t>250</t>
  </si>
  <si>
    <t>Чай с молоком сгущенным №495-2013, Пермь</t>
  </si>
  <si>
    <t>200</t>
  </si>
  <si>
    <t>Фрукты в ассортименте №458-2006, г. Москва</t>
  </si>
  <si>
    <t>180</t>
  </si>
  <si>
    <t>Хлеб ржаной</t>
  </si>
  <si>
    <t>Хлеб пшеничный</t>
  </si>
  <si>
    <t>итого</t>
  </si>
  <si>
    <t>Всего</t>
  </si>
  <si>
    <t>зав. Хоз.</t>
  </si>
  <si>
    <t>Мухаматуллина Л.С.</t>
  </si>
  <si>
    <t xml:space="preserve">                           Заведующий филиалом</t>
  </si>
  <si>
    <t>Филиал  Тукузская СОШ Вагайского района Тюменской области</t>
  </si>
  <si>
    <t xml:space="preserve">                     на "19" января 2021 года</t>
  </si>
  <si>
    <t>7день</t>
  </si>
  <si>
    <t>Количество детей ОВЗ</t>
  </si>
  <si>
    <t>Количество персонала</t>
  </si>
  <si>
    <t>Каша манная</t>
  </si>
  <si>
    <t>200/5</t>
  </si>
  <si>
    <t>чай со сгущенным молоком</t>
  </si>
  <si>
    <t>Бутерброд с маслом</t>
  </si>
  <si>
    <t>20/15</t>
  </si>
  <si>
    <t>30</t>
  </si>
  <si>
    <t>Фрукты</t>
  </si>
  <si>
    <t>Обед</t>
  </si>
  <si>
    <t>Салат из свежих овощей</t>
  </si>
  <si>
    <t>Свекольник с говядиной, со сметаной</t>
  </si>
  <si>
    <t>250/10/5</t>
  </si>
  <si>
    <t>Плов из курицы</t>
  </si>
  <si>
    <t>сок</t>
  </si>
  <si>
    <t>хлеб пшеничный</t>
  </si>
  <si>
    <t>хлеб ржаной</t>
  </si>
  <si>
    <t>ЗавХоз_______________</t>
  </si>
  <si>
    <t>Заведующий филиалом</t>
  </si>
  <si>
    <t xml:space="preserve"> Тукузская СОШ Вагайского района Тюменской области</t>
  </si>
  <si>
    <t>Количество детей малообеспеченных</t>
  </si>
  <si>
    <t>Отвар из плодов шиповника</t>
  </si>
  <si>
    <t>Полдник</t>
  </si>
  <si>
    <t>молоко питьевое</t>
  </si>
  <si>
    <t>булочное изделие</t>
  </si>
  <si>
    <t>Ужин</t>
  </si>
  <si>
    <t>Горошек зеленый</t>
  </si>
  <si>
    <t>Тефтели мясные из говядины</t>
  </si>
  <si>
    <t>Картофель запеченный с сыром</t>
  </si>
  <si>
    <t>фрукты</t>
  </si>
  <si>
    <t>2 ужин</t>
  </si>
  <si>
    <t>йогурт</t>
  </si>
  <si>
    <t>Завхоз  _______________</t>
  </si>
  <si>
    <t>Количество детей м/об 1-4кл</t>
  </si>
  <si>
    <t>Количество детей м/об 5-11кл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</si>
</sst>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11"/>
      <name val="Arial"/>
      <family val="2"/>
      <charset val="204"/>
    </font>
    <font>
      <i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vertical="center"/>
    </xf>
    <xf numFmtId="16" fontId="3" fillId="0" borderId="5" xfId="0" applyNumberFormat="1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3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7" fillId="0" borderId="5" xfId="0" applyNumberFormat="1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0" xfId="0" applyFill="1" applyBorder="1"/>
    <xf numFmtId="0" fontId="8" fillId="0" borderId="0" xfId="0" applyFont="1"/>
    <xf numFmtId="1" fontId="7" fillId="0" borderId="5" xfId="0" applyNumberFormat="1" applyFont="1" applyFill="1" applyBorder="1" applyAlignment="1">
      <alignment horizontal="justify" vertical="top" wrapText="1"/>
    </xf>
    <xf numFmtId="1" fontId="4" fillId="0" borderId="5" xfId="0" applyNumberFormat="1" applyFont="1" applyFill="1" applyBorder="1" applyAlignment="1">
      <alignment horizontal="justify" vertical="top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3" fillId="0" borderId="1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justify" vertical="top" wrapText="1"/>
    </xf>
    <xf numFmtId="0" fontId="0" fillId="2" borderId="10" xfId="0" applyFill="1" applyBorder="1"/>
    <xf numFmtId="2" fontId="3" fillId="2" borderId="1" xfId="0" applyNumberFormat="1" applyFont="1" applyFill="1" applyBorder="1" applyAlignment="1">
      <alignment horizontal="justify" vertical="top" wrapText="1"/>
    </xf>
    <xf numFmtId="0" fontId="0" fillId="0" borderId="11" xfId="0" applyBorder="1"/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0" fontId="0" fillId="2" borderId="12" xfId="0" applyFill="1" applyBorder="1"/>
    <xf numFmtId="0" fontId="9" fillId="0" borderId="1" xfId="0" applyFont="1" applyBorder="1" applyAlignment="1"/>
    <xf numFmtId="2" fontId="3" fillId="0" borderId="13" xfId="0" applyNumberFormat="1" applyFont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/>
    </xf>
    <xf numFmtId="2" fontId="3" fillId="2" borderId="13" xfId="0" applyNumberFormat="1" applyFont="1" applyFill="1" applyBorder="1" applyAlignment="1">
      <alignment horizontal="justify" vertical="top" wrapText="1"/>
    </xf>
    <xf numFmtId="0" fontId="3" fillId="2" borderId="14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2" fontId="7" fillId="2" borderId="5" xfId="0" applyNumberFormat="1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15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0" borderId="1" xfId="0" applyFont="1" applyBorder="1"/>
    <xf numFmtId="2" fontId="3" fillId="0" borderId="1" xfId="0" applyNumberFormat="1" applyFont="1" applyBorder="1"/>
    <xf numFmtId="0" fontId="0" fillId="2" borderId="16" xfId="0" applyFill="1" applyBorder="1"/>
    <xf numFmtId="0" fontId="4" fillId="2" borderId="1" xfId="0" applyFont="1" applyFill="1" applyBorder="1" applyAlignment="1">
      <alignment horizontal="justify" vertical="top" wrapText="1"/>
    </xf>
    <xf numFmtId="2" fontId="4" fillId="2" borderId="11" xfId="0" applyNumberFormat="1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2" fontId="4" fillId="2" borderId="5" xfId="0" applyNumberFormat="1" applyFont="1" applyFill="1" applyBorder="1" applyAlignment="1">
      <alignment horizontal="justify" vertical="top" wrapText="1"/>
    </xf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11" fillId="0" borderId="0" xfId="0" applyFont="1"/>
    <xf numFmtId="0" fontId="3" fillId="0" borderId="0" xfId="0" applyFont="1"/>
    <xf numFmtId="0" fontId="4" fillId="0" borderId="0" xfId="0" applyFont="1"/>
    <xf numFmtId="0" fontId="4" fillId="5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2" fontId="3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top" wrapText="1"/>
    </xf>
    <xf numFmtId="1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/>
    <xf numFmtId="1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I13">
            <v>4.5789481433297183</v>
          </cell>
        </row>
        <row r="21">
          <cell r="I21">
            <v>39.925877048771994</v>
          </cell>
        </row>
        <row r="23">
          <cell r="I23">
            <v>7.7842589919248377</v>
          </cell>
        </row>
        <row r="24">
          <cell r="I24">
            <v>28.431654675200001</v>
          </cell>
        </row>
        <row r="25">
          <cell r="I25">
            <v>1.2172661867999999</v>
          </cell>
        </row>
        <row r="26">
          <cell r="I26">
            <v>1.2357352517488001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  <row r="22">
          <cell r="G22">
            <v>0</v>
          </cell>
        </row>
        <row r="25">
          <cell r="G25">
            <v>0</v>
          </cell>
        </row>
        <row r="26">
          <cell r="G26">
            <v>1.7999999999999998</v>
          </cell>
        </row>
        <row r="27">
          <cell r="G27">
            <v>0</v>
          </cell>
        </row>
        <row r="33">
          <cell r="G33">
            <v>13.84876</v>
          </cell>
        </row>
        <row r="45">
          <cell r="G45">
            <v>18.622545308639996</v>
          </cell>
        </row>
        <row r="55">
          <cell r="G55">
            <v>0</v>
          </cell>
        </row>
        <row r="56">
          <cell r="G56">
            <v>33.387999999999998</v>
          </cell>
        </row>
        <row r="57">
          <cell r="G57">
            <v>4.6112000000000002</v>
          </cell>
        </row>
        <row r="58">
          <cell r="G58">
            <v>1.7999999999999998</v>
          </cell>
        </row>
      </sheetData>
      <sheetData sheetId="8">
        <row r="18">
          <cell r="I18">
            <v>11.600960246912001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  <row r="22">
          <cell r="G22">
            <v>7.5725970126000011</v>
          </cell>
        </row>
        <row r="25">
          <cell r="G25">
            <v>11.583333333333325</v>
          </cell>
        </row>
        <row r="26">
          <cell r="G26">
            <v>1.7999999999999998</v>
          </cell>
        </row>
        <row r="32">
          <cell r="G32">
            <v>13.573</v>
          </cell>
        </row>
        <row r="44">
          <cell r="G44">
            <v>19.443555555555552</v>
          </cell>
        </row>
        <row r="54">
          <cell r="G54">
            <v>40.67455555555555</v>
          </cell>
        </row>
        <row r="66">
          <cell r="G66">
            <v>4.4159999999999995</v>
          </cell>
        </row>
        <row r="67">
          <cell r="G67">
            <v>2.9166666666666652</v>
          </cell>
        </row>
        <row r="68">
          <cell r="G68">
            <v>1.7999999999999998</v>
          </cell>
        </row>
        <row r="70">
          <cell r="G70">
            <v>9.58285714284</v>
          </cell>
        </row>
        <row r="71">
          <cell r="G71">
            <v>28</v>
          </cell>
        </row>
        <row r="75">
          <cell r="G75">
            <v>5.1428571428571415</v>
          </cell>
        </row>
        <row r="83">
          <cell r="G83">
            <v>38.436936507936501</v>
          </cell>
        </row>
        <row r="88">
          <cell r="G88">
            <v>28.770222222222223</v>
          </cell>
        </row>
        <row r="89">
          <cell r="G89">
            <v>16</v>
          </cell>
        </row>
        <row r="90">
          <cell r="G90">
            <v>26.400714285714223</v>
          </cell>
        </row>
        <row r="91">
          <cell r="G91">
            <v>5.1583333328333305</v>
          </cell>
        </row>
        <row r="92">
          <cell r="G92">
            <v>1.542857142857142</v>
          </cell>
        </row>
        <row r="95">
          <cell r="G95">
            <v>20.14280342857116</v>
          </cell>
        </row>
      </sheetData>
      <sheetData sheetId="8">
        <row r="18">
          <cell r="I18">
            <v>10.884206348777775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7"/>
  <sheetViews>
    <sheetView tabSelected="1" workbookViewId="0">
      <selection activeCell="C11" sqref="C11"/>
    </sheetView>
  </sheetViews>
  <sheetFormatPr defaultRowHeight="15"/>
  <cols>
    <col min="1" max="1" width="3.7109375" customWidth="1"/>
    <col min="2" max="2" width="6.85546875" customWidth="1"/>
    <col min="3" max="3" width="45.85546875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3"/>
      <c r="E8" s="3"/>
      <c r="F8" s="3" t="s">
        <v>6</v>
      </c>
      <c r="G8" s="4"/>
    </row>
    <row r="9" spans="2:7">
      <c r="C9" s="1" t="s">
        <v>68</v>
      </c>
      <c r="D9" s="3"/>
      <c r="E9" s="3">
        <v>63</v>
      </c>
      <c r="F9" s="5" t="s">
        <v>7</v>
      </c>
      <c r="G9" s="4"/>
    </row>
    <row r="10" spans="2:7">
      <c r="C10" s="1" t="s">
        <v>69</v>
      </c>
      <c r="D10" s="5"/>
      <c r="E10" s="3">
        <v>52</v>
      </c>
      <c r="F10" s="5" t="s">
        <v>7</v>
      </c>
      <c r="G10" s="4"/>
    </row>
    <row r="11" spans="2:7">
      <c r="C11" s="1" t="s">
        <v>8</v>
      </c>
      <c r="D11" s="5"/>
      <c r="E11" s="3">
        <v>21</v>
      </c>
      <c r="F11" s="5" t="s">
        <v>7</v>
      </c>
      <c r="G11" s="4"/>
    </row>
    <row r="12" spans="2:7">
      <c r="C12" s="1" t="s">
        <v>9</v>
      </c>
      <c r="D12" s="5"/>
      <c r="E12" s="3">
        <v>3</v>
      </c>
      <c r="F12" s="5" t="s">
        <v>7</v>
      </c>
      <c r="G12" s="4"/>
    </row>
    <row r="13" spans="2:7">
      <c r="C13" s="1" t="s">
        <v>10</v>
      </c>
      <c r="D13" s="5"/>
      <c r="E13" s="3">
        <f>SUM(E9:E12)</f>
        <v>139</v>
      </c>
      <c r="F13" s="5" t="s">
        <v>7</v>
      </c>
      <c r="G13" s="4"/>
    </row>
    <row r="14" spans="2:7" ht="65.25" thickBot="1">
      <c r="B14" s="6" t="s">
        <v>11</v>
      </c>
      <c r="C14" s="6" t="s">
        <v>12</v>
      </c>
      <c r="D14" s="7" t="s">
        <v>13</v>
      </c>
      <c r="E14" s="8" t="s">
        <v>14</v>
      </c>
      <c r="F14" s="8" t="s">
        <v>15</v>
      </c>
      <c r="G14" s="4"/>
    </row>
    <row r="15" spans="2:7" ht="15.75" thickBot="1">
      <c r="B15" s="9"/>
      <c r="C15" s="10" t="s">
        <v>16</v>
      </c>
      <c r="D15" s="11"/>
      <c r="E15" s="11"/>
      <c r="F15" s="11"/>
      <c r="G15" s="4"/>
    </row>
    <row r="16" spans="2:7" ht="15.75" thickBot="1">
      <c r="B16" s="9">
        <v>1</v>
      </c>
      <c r="C16" s="12" t="s">
        <v>17</v>
      </c>
      <c r="D16" s="13" t="s">
        <v>18</v>
      </c>
      <c r="E16" s="14">
        <v>74</v>
      </c>
      <c r="F16" s="15">
        <f>[1]Лист7!$I$13</f>
        <v>4.5789481433297183</v>
      </c>
      <c r="G16" s="4"/>
    </row>
    <row r="17" spans="2:7" ht="15.75" thickBot="1">
      <c r="B17" s="9">
        <v>2</v>
      </c>
      <c r="C17" s="12" t="s">
        <v>19</v>
      </c>
      <c r="D17" s="16" t="s">
        <v>20</v>
      </c>
      <c r="E17" s="14">
        <v>385</v>
      </c>
      <c r="F17" s="15">
        <f>[1]Лист7!$I$21</f>
        <v>39.925877048771994</v>
      </c>
      <c r="G17" s="4"/>
    </row>
    <row r="18" spans="2:7" ht="15.75" thickBot="1">
      <c r="B18" s="9">
        <v>3</v>
      </c>
      <c r="C18" s="12" t="s">
        <v>21</v>
      </c>
      <c r="D18" s="16" t="s">
        <v>22</v>
      </c>
      <c r="E18" s="14">
        <v>99</v>
      </c>
      <c r="F18" s="15">
        <f>[1]Лист7!$I$23</f>
        <v>7.7842589919248377</v>
      </c>
      <c r="G18" s="4"/>
    </row>
    <row r="19" spans="2:7" ht="15.75" thickBot="1">
      <c r="B19" s="9">
        <v>4</v>
      </c>
      <c r="C19" s="17" t="s">
        <v>23</v>
      </c>
      <c r="D19" s="16" t="s">
        <v>24</v>
      </c>
      <c r="E19" s="14">
        <v>36</v>
      </c>
      <c r="F19" s="15">
        <f>[1]Лист7!$I$24</f>
        <v>28.431654675200001</v>
      </c>
      <c r="G19" s="4"/>
    </row>
    <row r="20" spans="2:7" ht="15.75" thickBot="1">
      <c r="B20" s="9"/>
      <c r="C20" s="18" t="s">
        <v>25</v>
      </c>
      <c r="D20" s="14">
        <v>20</v>
      </c>
      <c r="E20" s="14">
        <v>41</v>
      </c>
      <c r="F20" s="15">
        <f>[1]Лист7!$I$25</f>
        <v>1.2172661867999999</v>
      </c>
      <c r="G20" s="4"/>
    </row>
    <row r="21" spans="2:7" ht="15.75" thickBot="1">
      <c r="B21" s="9"/>
      <c r="C21" s="19" t="s">
        <v>26</v>
      </c>
      <c r="D21" s="14">
        <v>20</v>
      </c>
      <c r="E21" s="14">
        <v>38</v>
      </c>
      <c r="F21" s="15">
        <f>[1]Лист7!$I$26</f>
        <v>1.2357352517488001</v>
      </c>
      <c r="G21" s="4"/>
    </row>
    <row r="22" spans="2:7" ht="16.5" thickBot="1">
      <c r="B22" s="9"/>
      <c r="C22" s="21" t="s">
        <v>27</v>
      </c>
      <c r="D22" s="22"/>
      <c r="E22" s="31">
        <f>SUM(E16:E21)</f>
        <v>673</v>
      </c>
      <c r="F22" s="23">
        <f>SUM(F16:F21)</f>
        <v>83.173740297775353</v>
      </c>
      <c r="G22" s="4"/>
    </row>
    <row r="23" spans="2:7" ht="15.75" thickBot="1">
      <c r="B23" s="9"/>
      <c r="C23" s="21"/>
      <c r="D23" s="14"/>
      <c r="E23" s="14"/>
      <c r="F23" s="14"/>
      <c r="G23" s="4"/>
    </row>
    <row r="24" spans="2:7" ht="15.75" thickBot="1">
      <c r="B24" s="9"/>
      <c r="C24" s="20"/>
      <c r="D24" s="14"/>
      <c r="E24" s="14"/>
      <c r="F24" s="14"/>
      <c r="G24" s="4"/>
    </row>
    <row r="25" spans="2:7" ht="15.75" thickBot="1">
      <c r="B25" s="9"/>
      <c r="C25" s="20"/>
      <c r="D25" s="14"/>
      <c r="E25" s="14"/>
      <c r="F25" s="14"/>
      <c r="G25" s="4"/>
    </row>
    <row r="26" spans="2:7" ht="15.75" thickBot="1">
      <c r="B26" s="9"/>
      <c r="C26" s="20"/>
      <c r="D26" s="14"/>
      <c r="E26" s="14"/>
      <c r="F26" s="14"/>
      <c r="G26" s="4"/>
    </row>
    <row r="27" spans="2:7" ht="15.75" thickBot="1">
      <c r="B27" s="9"/>
      <c r="C27" s="21" t="s">
        <v>27</v>
      </c>
      <c r="D27" s="22"/>
      <c r="E27" s="22"/>
      <c r="F27" s="24"/>
      <c r="G27" s="4"/>
    </row>
    <row r="28" spans="2:7" ht="15.75" thickBot="1">
      <c r="B28" s="9"/>
      <c r="C28" s="20"/>
      <c r="D28" s="14"/>
      <c r="E28" s="14"/>
      <c r="F28" s="14"/>
      <c r="G28" s="4"/>
    </row>
    <row r="29" spans="2:7" ht="15.75" thickBot="1">
      <c r="B29" s="9"/>
      <c r="C29" s="20"/>
      <c r="D29" s="14"/>
      <c r="E29" s="14"/>
      <c r="F29" s="14"/>
      <c r="G29" s="4"/>
    </row>
    <row r="30" spans="2:7" ht="15.75" thickBot="1">
      <c r="B30" s="9"/>
      <c r="C30" s="20"/>
      <c r="D30" s="14"/>
      <c r="E30" s="14"/>
      <c r="F30" s="14"/>
      <c r="G30" s="4"/>
    </row>
    <row r="31" spans="2:7" ht="15.75" thickBot="1">
      <c r="B31" s="9"/>
      <c r="C31" s="20"/>
      <c r="D31" s="14"/>
      <c r="E31" s="14"/>
      <c r="F31" s="14"/>
      <c r="G31" s="4"/>
    </row>
    <row r="32" spans="2:7" ht="15.75" thickBot="1">
      <c r="B32" s="9"/>
      <c r="C32" s="20"/>
      <c r="D32" s="14"/>
      <c r="E32" s="14"/>
      <c r="F32" s="14"/>
      <c r="G32" s="4"/>
    </row>
    <row r="33" spans="1:7" ht="15.75" thickBot="1">
      <c r="B33" s="9"/>
      <c r="C33" s="20"/>
      <c r="D33" s="14"/>
      <c r="E33" s="14"/>
      <c r="F33" s="14"/>
      <c r="G33" s="4"/>
    </row>
    <row r="34" spans="1:7" ht="15.75" thickBot="1">
      <c r="B34" s="9"/>
      <c r="C34" s="21" t="s">
        <v>28</v>
      </c>
      <c r="D34" s="14"/>
      <c r="E34" s="32">
        <f>E22</f>
        <v>673</v>
      </c>
      <c r="F34" s="24">
        <f>F22</f>
        <v>83.173740297775353</v>
      </c>
      <c r="G34" s="4"/>
    </row>
    <row r="35" spans="1:7">
      <c r="A35" s="25"/>
      <c r="B35" s="26"/>
      <c r="C35" s="27"/>
      <c r="D35" s="28"/>
      <c r="E35" s="28"/>
      <c r="F35" s="28"/>
      <c r="G35" s="4"/>
    </row>
    <row r="36" spans="1:7">
      <c r="A36" s="25"/>
      <c r="B36" s="25"/>
      <c r="C36" s="25"/>
      <c r="D36" s="29"/>
      <c r="E36" s="29"/>
      <c r="F36" s="29"/>
      <c r="G36" s="4"/>
    </row>
    <row r="37" spans="1:7">
      <c r="D37" s="4"/>
      <c r="E37" s="4"/>
      <c r="F37" s="4"/>
      <c r="G37" s="4"/>
    </row>
    <row r="38" spans="1:7">
      <c r="C38" s="2"/>
      <c r="D38" s="3"/>
      <c r="E38" s="3"/>
      <c r="F38" s="3"/>
      <c r="G38" s="4"/>
    </row>
    <row r="39" spans="1:7">
      <c r="C39" s="2"/>
      <c r="D39" s="3"/>
      <c r="E39" s="3"/>
      <c r="F39" s="3"/>
      <c r="G39" s="4"/>
    </row>
    <row r="40" spans="1:7">
      <c r="C40" s="2"/>
      <c r="D40" s="2"/>
      <c r="E40" s="2"/>
      <c r="F40" s="2"/>
    </row>
    <row r="41" spans="1:7">
      <c r="C41" s="2"/>
      <c r="D41" s="2"/>
      <c r="E41" s="2"/>
      <c r="F41" s="2"/>
    </row>
    <row r="43" spans="1:7">
      <c r="D43" s="30"/>
    </row>
    <row r="44" spans="1:7">
      <c r="C44" s="30" t="s">
        <v>29</v>
      </c>
      <c r="D44" s="30" t="s">
        <v>30</v>
      </c>
    </row>
    <row r="47" spans="1:7">
      <c r="A47" s="33"/>
      <c r="B47" s="33"/>
      <c r="C47" s="33"/>
      <c r="D47" s="33"/>
      <c r="E47" s="33"/>
      <c r="F47" s="33"/>
      <c r="G47" s="33"/>
    </row>
    <row r="48" spans="1:7">
      <c r="A48" s="33"/>
      <c r="B48" s="33"/>
      <c r="C48" s="34"/>
      <c r="D48" s="34" t="s">
        <v>0</v>
      </c>
      <c r="E48" s="34"/>
      <c r="F48" s="34"/>
      <c r="G48" s="34"/>
    </row>
    <row r="49" spans="1:7">
      <c r="A49" s="33"/>
      <c r="B49" s="33"/>
      <c r="C49" s="34" t="s">
        <v>31</v>
      </c>
      <c r="D49" s="34"/>
      <c r="E49" s="34" t="s">
        <v>2</v>
      </c>
      <c r="F49" s="34"/>
      <c r="G49" s="34"/>
    </row>
    <row r="50" spans="1:7">
      <c r="A50" s="33"/>
      <c r="B50" s="33"/>
      <c r="C50" s="34"/>
      <c r="D50" s="34"/>
      <c r="E50" s="34"/>
      <c r="F50" s="34"/>
      <c r="G50" s="34"/>
    </row>
    <row r="51" spans="1:7">
      <c r="A51" s="33"/>
      <c r="B51" s="33"/>
      <c r="C51" s="34" t="s">
        <v>32</v>
      </c>
      <c r="D51" s="34"/>
      <c r="E51" s="34"/>
      <c r="F51" s="34"/>
      <c r="G51" s="34"/>
    </row>
    <row r="52" spans="1:7">
      <c r="A52" s="33"/>
      <c r="B52" s="33"/>
      <c r="C52" s="33"/>
      <c r="D52" s="33"/>
      <c r="E52" s="33"/>
      <c r="F52" s="33"/>
      <c r="G52" s="33"/>
    </row>
    <row r="53" spans="1:7">
      <c r="A53" s="33"/>
      <c r="B53" s="33"/>
      <c r="C53" s="35"/>
      <c r="D53" s="35" t="s">
        <v>4</v>
      </c>
      <c r="E53" s="35"/>
      <c r="F53" s="35"/>
      <c r="G53" s="33"/>
    </row>
    <row r="54" spans="1:7">
      <c r="A54" s="33"/>
      <c r="B54" s="33"/>
      <c r="C54" s="35" t="s">
        <v>33</v>
      </c>
      <c r="D54" s="35"/>
      <c r="E54" s="35" t="s">
        <v>34</v>
      </c>
      <c r="F54" s="35"/>
      <c r="G54" s="33"/>
    </row>
    <row r="55" spans="1:7">
      <c r="A55" s="33"/>
      <c r="B55" s="33"/>
      <c r="C55" s="34" t="s">
        <v>35</v>
      </c>
      <c r="D55" s="34"/>
      <c r="E55" s="35">
        <v>3</v>
      </c>
      <c r="F55" s="34" t="s">
        <v>7</v>
      </c>
      <c r="G55" s="33"/>
    </row>
    <row r="56" spans="1:7">
      <c r="A56" s="33"/>
      <c r="B56" s="33"/>
      <c r="C56" s="34" t="s">
        <v>8</v>
      </c>
      <c r="D56" s="34"/>
      <c r="E56" s="35">
        <v>0</v>
      </c>
      <c r="F56" s="34" t="s">
        <v>7</v>
      </c>
      <c r="G56" s="33"/>
    </row>
    <row r="57" spans="1:7">
      <c r="A57" s="33"/>
      <c r="B57" s="33"/>
      <c r="C57" s="34" t="s">
        <v>36</v>
      </c>
      <c r="D57" s="34"/>
      <c r="E57" s="35">
        <v>0</v>
      </c>
      <c r="F57" s="34" t="s">
        <v>7</v>
      </c>
      <c r="G57" s="33"/>
    </row>
    <row r="58" spans="1:7">
      <c r="A58" s="33"/>
      <c r="B58" s="33"/>
      <c r="C58" s="34" t="s">
        <v>10</v>
      </c>
      <c r="D58" s="34"/>
      <c r="E58" s="35">
        <f>E55</f>
        <v>3</v>
      </c>
      <c r="F58" s="34" t="s">
        <v>7</v>
      </c>
      <c r="G58" s="33"/>
    </row>
    <row r="59" spans="1:7" ht="65.25" thickBot="1">
      <c r="A59" s="33"/>
      <c r="B59" s="36" t="s">
        <v>11</v>
      </c>
      <c r="C59" s="36" t="s">
        <v>12</v>
      </c>
      <c r="D59" s="37" t="s">
        <v>13</v>
      </c>
      <c r="E59" s="36" t="s">
        <v>14</v>
      </c>
      <c r="F59" s="36" t="s">
        <v>15</v>
      </c>
      <c r="G59" s="33"/>
    </row>
    <row r="60" spans="1:7" ht="15.75" thickBot="1">
      <c r="A60" s="33"/>
      <c r="B60" s="38"/>
      <c r="C60" s="39" t="s">
        <v>16</v>
      </c>
      <c r="D60" s="39"/>
      <c r="E60" s="39"/>
      <c r="F60" s="40"/>
      <c r="G60" s="33"/>
    </row>
    <row r="61" spans="1:7" ht="15.75" thickBot="1">
      <c r="A61" s="33"/>
      <c r="B61" s="38">
        <v>1</v>
      </c>
      <c r="C61" s="41" t="s">
        <v>37</v>
      </c>
      <c r="D61" s="42" t="s">
        <v>38</v>
      </c>
      <c r="E61" s="42">
        <v>231</v>
      </c>
      <c r="F61" s="43">
        <f>'[2]7'!$G$19</f>
        <v>24.895085308639977</v>
      </c>
      <c r="G61" s="33"/>
    </row>
    <row r="62" spans="1:7" ht="15.75" thickBot="1">
      <c r="A62" s="33"/>
      <c r="B62" s="38">
        <v>2</v>
      </c>
      <c r="C62" s="41" t="s">
        <v>39</v>
      </c>
      <c r="D62" s="44" t="s">
        <v>22</v>
      </c>
      <c r="E62" s="42">
        <v>99</v>
      </c>
      <c r="F62" s="43">
        <f>'[2]7'!$G$22</f>
        <v>0</v>
      </c>
      <c r="G62" s="33"/>
    </row>
    <row r="63" spans="1:7">
      <c r="A63" s="33"/>
      <c r="B63" s="38">
        <v>3</v>
      </c>
      <c r="C63" s="41" t="s">
        <v>40</v>
      </c>
      <c r="D63" s="44" t="s">
        <v>41</v>
      </c>
      <c r="E63" s="42">
        <v>138</v>
      </c>
      <c r="F63" s="45">
        <f>'[2]7'!$G$25</f>
        <v>0</v>
      </c>
      <c r="G63" s="33"/>
    </row>
    <row r="64" spans="1:7">
      <c r="A64" s="33"/>
      <c r="B64" s="46">
        <v>4</v>
      </c>
      <c r="C64" s="41" t="s">
        <v>25</v>
      </c>
      <c r="D64" s="44" t="s">
        <v>42</v>
      </c>
      <c r="E64" s="42">
        <v>61</v>
      </c>
      <c r="F64" s="47">
        <f>'[2]7'!$G$26</f>
        <v>1.7999999999999998</v>
      </c>
      <c r="G64" s="33"/>
    </row>
    <row r="65" spans="1:7">
      <c r="A65" s="33"/>
      <c r="B65" s="48">
        <v>5</v>
      </c>
      <c r="C65" s="39" t="s">
        <v>43</v>
      </c>
      <c r="D65" s="39">
        <v>315</v>
      </c>
      <c r="E65" s="49">
        <v>138</v>
      </c>
      <c r="F65" s="47">
        <f>'[2]7'!$G$27</f>
        <v>0</v>
      </c>
      <c r="G65" s="33"/>
    </row>
    <row r="66" spans="1:7">
      <c r="A66" s="33"/>
      <c r="B66" s="9">
        <v>6</v>
      </c>
      <c r="C66" s="50" t="s">
        <v>44</v>
      </c>
      <c r="D66" s="39"/>
      <c r="E66" s="49"/>
      <c r="F66" s="51">
        <f>SUM(F61:F65)</f>
        <v>26.695085308639978</v>
      </c>
      <c r="G66" s="33"/>
    </row>
    <row r="67" spans="1:7">
      <c r="A67" s="33"/>
      <c r="B67" s="9">
        <v>7</v>
      </c>
      <c r="C67" s="41" t="s">
        <v>45</v>
      </c>
      <c r="D67" s="42">
        <v>100</v>
      </c>
      <c r="E67" s="42">
        <v>68</v>
      </c>
      <c r="F67" s="47">
        <f>'[2]7'!$G$33</f>
        <v>13.84876</v>
      </c>
      <c r="G67" s="33"/>
    </row>
    <row r="68" spans="1:7" ht="30.75" thickBot="1">
      <c r="A68" s="33"/>
      <c r="B68" s="52"/>
      <c r="C68" s="41" t="s">
        <v>46</v>
      </c>
      <c r="D68" s="42" t="s">
        <v>47</v>
      </c>
      <c r="E68" s="42">
        <v>118</v>
      </c>
      <c r="F68" s="43">
        <f>'[2]7'!$G$45</f>
        <v>18.622545308639996</v>
      </c>
      <c r="G68" s="33"/>
    </row>
    <row r="69" spans="1:7" ht="15.75" thickBot="1">
      <c r="A69" s="33"/>
      <c r="B69" s="38"/>
      <c r="C69" s="41" t="s">
        <v>48</v>
      </c>
      <c r="D69" s="42">
        <v>250</v>
      </c>
      <c r="E69" s="42">
        <v>385</v>
      </c>
      <c r="F69" s="43">
        <f>'[2]7'!$G$55</f>
        <v>0</v>
      </c>
      <c r="G69" s="33"/>
    </row>
    <row r="70" spans="1:7">
      <c r="A70" s="33"/>
      <c r="B70" s="38">
        <v>1</v>
      </c>
      <c r="C70" s="53" t="s">
        <v>49</v>
      </c>
      <c r="D70" s="42">
        <v>200</v>
      </c>
      <c r="E70" s="42">
        <v>90</v>
      </c>
      <c r="F70" s="45">
        <f>'[2]7'!$G$56</f>
        <v>33.387999999999998</v>
      </c>
      <c r="G70" s="33"/>
    </row>
    <row r="71" spans="1:7">
      <c r="A71" s="33"/>
      <c r="B71" s="38">
        <v>2</v>
      </c>
      <c r="C71" s="53" t="s">
        <v>50</v>
      </c>
      <c r="D71" s="42">
        <v>50</v>
      </c>
      <c r="E71" s="42">
        <v>95</v>
      </c>
      <c r="F71" s="54">
        <f>'[2]7'!$G$57</f>
        <v>4.6112000000000002</v>
      </c>
      <c r="G71" s="33"/>
    </row>
    <row r="72" spans="1:7">
      <c r="A72" s="33"/>
      <c r="B72" s="38">
        <v>3</v>
      </c>
      <c r="C72" s="53" t="s">
        <v>51</v>
      </c>
      <c r="D72" s="55">
        <v>30</v>
      </c>
      <c r="E72" s="55">
        <v>61</v>
      </c>
      <c r="F72" s="56">
        <f>'[2]7'!$G$58</f>
        <v>1.7999999999999998</v>
      </c>
      <c r="G72" s="33"/>
    </row>
    <row r="73" spans="1:7" ht="16.5" thickBot="1">
      <c r="A73" s="33"/>
      <c r="B73" s="38"/>
      <c r="C73" s="57"/>
      <c r="D73" s="58"/>
      <c r="E73" s="58"/>
      <c r="F73" s="59">
        <f>SUM(F67:F72)</f>
        <v>72.270505308639983</v>
      </c>
      <c r="G73" s="33"/>
    </row>
    <row r="74" spans="1:7" ht="15.75" thickBot="1">
      <c r="A74" s="33"/>
      <c r="B74" s="38"/>
      <c r="C74" s="60"/>
      <c r="D74" s="61"/>
      <c r="E74" s="61"/>
      <c r="F74" s="43"/>
      <c r="G74" s="33"/>
    </row>
    <row r="75" spans="1:7">
      <c r="A75" s="33"/>
      <c r="B75" s="38"/>
      <c r="C75" s="62"/>
      <c r="D75" s="63"/>
      <c r="E75" s="63"/>
      <c r="F75" s="45"/>
      <c r="G75" s="33"/>
    </row>
    <row r="76" spans="1:7">
      <c r="A76" s="33"/>
      <c r="B76" s="46"/>
      <c r="C76" s="58"/>
      <c r="D76" s="58"/>
      <c r="E76" s="58"/>
      <c r="F76" s="47"/>
      <c r="G76" s="33"/>
    </row>
    <row r="77" spans="1:7" ht="15.75">
      <c r="A77" s="33"/>
      <c r="B77" s="9"/>
      <c r="C77" s="64"/>
      <c r="D77" s="64"/>
      <c r="E77" s="64"/>
      <c r="F77" s="65"/>
      <c r="G77" s="33"/>
    </row>
    <row r="78" spans="1:7">
      <c r="A78" s="33"/>
      <c r="B78" s="66"/>
      <c r="C78" s="67"/>
      <c r="D78" s="67"/>
      <c r="E78" s="68"/>
      <c r="F78" s="51"/>
      <c r="G78" s="33"/>
    </row>
    <row r="79" spans="1:7" ht="15.75" thickBot="1">
      <c r="A79" s="33"/>
      <c r="B79" s="38"/>
      <c r="C79" s="69"/>
      <c r="D79" s="61"/>
      <c r="E79" s="43"/>
      <c r="F79" s="61"/>
      <c r="G79" s="33"/>
    </row>
    <row r="80" spans="1:7" ht="15.75" thickBot="1">
      <c r="A80" s="33"/>
      <c r="B80" s="38"/>
      <c r="C80" s="60"/>
      <c r="D80" s="61"/>
      <c r="E80" s="63"/>
      <c r="F80" s="45"/>
      <c r="G80" s="33"/>
    </row>
    <row r="81" spans="1:7" ht="15.75" thickBot="1">
      <c r="A81" s="33"/>
      <c r="B81" s="38"/>
      <c r="C81" s="60"/>
      <c r="D81" s="61"/>
      <c r="E81" s="43"/>
      <c r="F81" s="43"/>
      <c r="G81" s="33"/>
    </row>
    <row r="82" spans="1:7" ht="15.75" thickBot="1">
      <c r="A82" s="33"/>
      <c r="B82" s="38"/>
      <c r="C82" s="60"/>
      <c r="D82" s="61"/>
      <c r="E82" s="43"/>
      <c r="F82" s="61"/>
      <c r="G82" s="33"/>
    </row>
    <row r="83" spans="1:7" ht="15.75" thickBot="1">
      <c r="A83" s="33"/>
      <c r="B83" s="38"/>
      <c r="C83" s="69"/>
      <c r="D83" s="70"/>
      <c r="E83" s="71"/>
      <c r="F83" s="70"/>
      <c r="G83" s="33"/>
    </row>
    <row r="84" spans="1:7" ht="15.75" thickBot="1">
      <c r="A84" s="33"/>
      <c r="B84" s="38"/>
      <c r="C84" s="60"/>
      <c r="D84" s="61"/>
      <c r="E84" s="43"/>
      <c r="F84" s="43"/>
      <c r="G84" s="33"/>
    </row>
    <row r="85" spans="1:7" ht="15.75" thickBot="1">
      <c r="A85" s="33"/>
      <c r="B85" s="38"/>
      <c r="C85" s="60"/>
      <c r="D85" s="61"/>
      <c r="E85" s="43"/>
      <c r="F85" s="43"/>
      <c r="G85" s="33"/>
    </row>
    <row r="86" spans="1:7" ht="15.75" thickBot="1">
      <c r="A86" s="33"/>
      <c r="B86" s="38"/>
      <c r="C86" s="60"/>
      <c r="D86" s="61"/>
      <c r="E86" s="43"/>
      <c r="F86" s="43"/>
      <c r="G86" s="33"/>
    </row>
    <row r="87" spans="1:7" ht="15.75" thickBot="1">
      <c r="A87" s="33"/>
      <c r="B87" s="38"/>
      <c r="C87" s="60"/>
      <c r="D87" s="61"/>
      <c r="E87" s="43"/>
      <c r="F87" s="43"/>
      <c r="G87" s="33"/>
    </row>
    <row r="88" spans="1:7" ht="15.75" thickBot="1">
      <c r="A88" s="33"/>
      <c r="B88" s="38"/>
      <c r="C88" s="60"/>
      <c r="D88" s="61"/>
      <c r="E88" s="43"/>
      <c r="F88" s="43"/>
      <c r="G88" s="33"/>
    </row>
    <row r="89" spans="1:7" ht="16.5" thickBot="1">
      <c r="A89" s="33"/>
      <c r="B89" s="38"/>
      <c r="C89" s="60"/>
      <c r="D89" s="61"/>
      <c r="E89" s="43"/>
      <c r="F89" s="59"/>
      <c r="G89" s="33"/>
    </row>
    <row r="90" spans="1:7" ht="15.75" thickBot="1">
      <c r="A90" s="33"/>
      <c r="B90" s="38"/>
      <c r="C90" s="69" t="s">
        <v>28</v>
      </c>
      <c r="D90" s="61"/>
      <c r="E90" s="71">
        <f>E68+E78+E83</f>
        <v>118</v>
      </c>
      <c r="F90" s="71">
        <f>F66+F73</f>
        <v>98.965590617279958</v>
      </c>
      <c r="G90" s="33"/>
    </row>
    <row r="91" spans="1:7">
      <c r="A91" s="72"/>
      <c r="B91" s="73"/>
      <c r="C91" s="74"/>
      <c r="D91" s="74"/>
      <c r="E91" s="74"/>
      <c r="F91" s="74"/>
      <c r="G91" s="33"/>
    </row>
    <row r="92" spans="1:7">
      <c r="A92" s="72"/>
      <c r="B92" s="72"/>
      <c r="C92" s="72"/>
      <c r="D92" s="72"/>
      <c r="E92" s="72"/>
      <c r="F92" s="72"/>
      <c r="G92" s="33"/>
    </row>
    <row r="93" spans="1:7">
      <c r="A93" s="33"/>
      <c r="B93" s="33"/>
      <c r="C93" s="33"/>
      <c r="D93" s="33"/>
      <c r="E93" s="33"/>
      <c r="F93" s="33"/>
      <c r="G93" s="33"/>
    </row>
    <row r="94" spans="1:7">
      <c r="A94" s="33"/>
      <c r="B94" s="33"/>
      <c r="C94" s="35"/>
      <c r="D94" s="35"/>
      <c r="E94" s="35"/>
      <c r="F94" s="35"/>
      <c r="G94" s="33"/>
    </row>
    <row r="95" spans="1:7">
      <c r="A95" s="33"/>
      <c r="B95" s="33"/>
      <c r="C95" s="35"/>
      <c r="D95" s="35"/>
      <c r="E95" s="35"/>
      <c r="F95" s="35"/>
      <c r="G95" s="33"/>
    </row>
    <row r="96" spans="1:7">
      <c r="A96" s="33"/>
      <c r="B96" s="33"/>
      <c r="C96" s="35"/>
      <c r="D96" s="35"/>
      <c r="E96" s="35"/>
      <c r="F96" s="35"/>
      <c r="G96" s="33"/>
    </row>
    <row r="97" spans="1:7">
      <c r="A97" s="33"/>
      <c r="B97" s="33"/>
      <c r="C97" s="35"/>
      <c r="D97" s="35"/>
      <c r="E97" s="35"/>
      <c r="F97" s="35"/>
      <c r="G97" s="33"/>
    </row>
    <row r="99" spans="1:7">
      <c r="C99" t="s">
        <v>52</v>
      </c>
      <c r="D99" s="30" t="s">
        <v>30</v>
      </c>
    </row>
    <row r="102" spans="1:7" ht="15.75">
      <c r="C102" s="75"/>
      <c r="D102" s="75" t="s">
        <v>0</v>
      </c>
      <c r="E102" s="75"/>
      <c r="F102" s="75"/>
      <c r="G102" s="1"/>
    </row>
    <row r="103" spans="1:7" ht="15.75">
      <c r="C103" s="75" t="s">
        <v>53</v>
      </c>
      <c r="D103" s="75"/>
      <c r="E103" s="75" t="s">
        <v>2</v>
      </c>
      <c r="F103" s="75"/>
      <c r="G103" s="1"/>
    </row>
    <row r="104" spans="1:7" ht="15.75">
      <c r="C104" s="75"/>
      <c r="D104" s="75"/>
      <c r="E104" s="75"/>
      <c r="F104" s="75"/>
      <c r="G104" s="1"/>
    </row>
    <row r="105" spans="1:7" ht="15.75">
      <c r="C105" s="75" t="s">
        <v>54</v>
      </c>
      <c r="D105" s="75"/>
      <c r="E105" s="75"/>
      <c r="F105" s="75"/>
      <c r="G105" s="1"/>
    </row>
    <row r="106" spans="1:7" ht="15.75">
      <c r="C106" s="76"/>
      <c r="D106" s="76"/>
      <c r="E106" s="76"/>
      <c r="F106" s="76"/>
    </row>
    <row r="107" spans="1:7" ht="15.75">
      <c r="C107" s="77"/>
      <c r="D107" s="77" t="s">
        <v>4</v>
      </c>
      <c r="E107" s="77"/>
      <c r="F107" s="77" t="s">
        <v>6</v>
      </c>
    </row>
    <row r="108" spans="1:7" ht="15.75">
      <c r="C108" s="77" t="s">
        <v>33</v>
      </c>
      <c r="D108" s="77"/>
      <c r="E108" s="77"/>
      <c r="F108" s="77"/>
    </row>
    <row r="109" spans="1:7" ht="15.75">
      <c r="C109" s="75" t="s">
        <v>55</v>
      </c>
      <c r="D109" s="75"/>
      <c r="E109" s="78">
        <v>7</v>
      </c>
      <c r="F109" s="75" t="s">
        <v>7</v>
      </c>
    </row>
    <row r="110" spans="1:7" ht="15.75">
      <c r="C110" s="75" t="s">
        <v>8</v>
      </c>
      <c r="D110" s="75"/>
      <c r="E110" s="78">
        <v>0</v>
      </c>
      <c r="F110" s="75" t="s">
        <v>7</v>
      </c>
    </row>
    <row r="111" spans="1:7" ht="15.75">
      <c r="C111" s="75" t="s">
        <v>36</v>
      </c>
      <c r="D111" s="75"/>
      <c r="E111" s="78">
        <v>0</v>
      </c>
      <c r="F111" s="75" t="s">
        <v>7</v>
      </c>
    </row>
    <row r="112" spans="1:7" ht="15.75">
      <c r="C112" s="75" t="s">
        <v>10</v>
      </c>
      <c r="D112" s="75"/>
      <c r="E112" s="77">
        <f>E109+E110+E111</f>
        <v>7</v>
      </c>
      <c r="F112" s="75" t="s">
        <v>7</v>
      </c>
    </row>
    <row r="113" spans="2:6" ht="105.75">
      <c r="B113" s="6" t="s">
        <v>11</v>
      </c>
      <c r="C113" s="79" t="s">
        <v>12</v>
      </c>
      <c r="D113" s="80" t="s">
        <v>13</v>
      </c>
      <c r="E113" s="79" t="s">
        <v>14</v>
      </c>
      <c r="F113" s="79" t="s">
        <v>15</v>
      </c>
    </row>
    <row r="114" spans="2:6">
      <c r="B114" s="9"/>
      <c r="C114" s="39" t="s">
        <v>16</v>
      </c>
      <c r="D114" s="39"/>
      <c r="E114" s="39"/>
      <c r="F114" s="39"/>
    </row>
    <row r="115" spans="2:6">
      <c r="B115" s="9">
        <v>1</v>
      </c>
      <c r="C115" s="81" t="s">
        <v>37</v>
      </c>
      <c r="D115" s="42" t="s">
        <v>38</v>
      </c>
      <c r="E115" s="42">
        <v>231</v>
      </c>
      <c r="F115" s="82">
        <f>'[3]7'!$G$19</f>
        <v>11.397349206349203</v>
      </c>
    </row>
    <row r="116" spans="2:6">
      <c r="B116" s="9">
        <v>2</v>
      </c>
      <c r="C116" s="81" t="s">
        <v>39</v>
      </c>
      <c r="D116" s="44" t="s">
        <v>22</v>
      </c>
      <c r="E116" s="42">
        <v>99</v>
      </c>
      <c r="F116" s="82">
        <f>'[3]7'!$G$22</f>
        <v>7.5725970126000011</v>
      </c>
    </row>
    <row r="117" spans="2:6">
      <c r="B117" s="9">
        <v>3</v>
      </c>
      <c r="C117" s="81" t="s">
        <v>40</v>
      </c>
      <c r="D117" s="44" t="s">
        <v>41</v>
      </c>
      <c r="E117" s="42">
        <v>138</v>
      </c>
      <c r="F117" s="82">
        <f>'[3]7'!$G$25</f>
        <v>11.583333333333325</v>
      </c>
    </row>
    <row r="118" spans="2:6">
      <c r="B118" s="9">
        <v>4</v>
      </c>
      <c r="C118" s="81" t="s">
        <v>25</v>
      </c>
      <c r="D118" s="44" t="s">
        <v>42</v>
      </c>
      <c r="E118" s="42">
        <v>61</v>
      </c>
      <c r="F118" s="82">
        <f>'[3]7'!$G$26</f>
        <v>1.7999999999999998</v>
      </c>
    </row>
    <row r="119" spans="2:6">
      <c r="B119" s="9"/>
      <c r="C119" s="83"/>
      <c r="D119" s="83"/>
      <c r="E119" s="84">
        <f>SUM(E115:E118)</f>
        <v>529</v>
      </c>
      <c r="F119" s="85">
        <f>SUM(F115:F118)</f>
        <v>32.35327955228253</v>
      </c>
    </row>
    <row r="120" spans="2:6">
      <c r="B120" s="9"/>
      <c r="C120" s="50" t="s">
        <v>44</v>
      </c>
      <c r="D120" s="39"/>
      <c r="E120" s="49"/>
      <c r="F120" s="86"/>
    </row>
    <row r="121" spans="2:6">
      <c r="B121" s="9">
        <v>1</v>
      </c>
      <c r="C121" s="81" t="s">
        <v>45</v>
      </c>
      <c r="D121" s="42">
        <v>80</v>
      </c>
      <c r="E121" s="42">
        <v>68</v>
      </c>
      <c r="F121" s="82">
        <f>'[3]7'!$G$32</f>
        <v>13.573</v>
      </c>
    </row>
    <row r="122" spans="2:6" ht="30">
      <c r="B122" s="9">
        <v>2</v>
      </c>
      <c r="C122" s="81" t="s">
        <v>46</v>
      </c>
      <c r="D122" s="42" t="s">
        <v>47</v>
      </c>
      <c r="E122" s="42">
        <v>118</v>
      </c>
      <c r="F122" s="82">
        <f>'[3]7'!$G$44</f>
        <v>19.443555555555552</v>
      </c>
    </row>
    <row r="123" spans="2:6">
      <c r="B123" s="9">
        <v>3</v>
      </c>
      <c r="C123" s="81" t="s">
        <v>48</v>
      </c>
      <c r="D123" s="42">
        <v>250</v>
      </c>
      <c r="E123" s="42">
        <v>385</v>
      </c>
      <c r="F123" s="82">
        <f>'[3]7'!$G$54</f>
        <v>40.67455555555555</v>
      </c>
    </row>
    <row r="124" spans="2:6">
      <c r="B124" s="9">
        <v>4</v>
      </c>
      <c r="C124" s="87" t="s">
        <v>56</v>
      </c>
      <c r="D124" s="42">
        <v>200</v>
      </c>
      <c r="E124" s="42">
        <v>86</v>
      </c>
      <c r="F124" s="82">
        <f>'[3]7'!$G$66</f>
        <v>4.4159999999999995</v>
      </c>
    </row>
    <row r="125" spans="2:6">
      <c r="B125" s="9">
        <v>5</v>
      </c>
      <c r="C125" s="87" t="s">
        <v>50</v>
      </c>
      <c r="D125" s="42">
        <v>50</v>
      </c>
      <c r="E125" s="42">
        <v>95</v>
      </c>
      <c r="F125" s="82">
        <f>'[3]7'!$G$67</f>
        <v>2.9166666666666652</v>
      </c>
    </row>
    <row r="126" spans="2:6">
      <c r="B126" s="9"/>
      <c r="C126" s="87" t="s">
        <v>51</v>
      </c>
      <c r="D126" s="55">
        <v>30</v>
      </c>
      <c r="E126" s="55">
        <v>61</v>
      </c>
      <c r="F126" s="82">
        <f>'[3]7'!$G$68</f>
        <v>1.7999999999999998</v>
      </c>
    </row>
    <row r="127" spans="2:6" ht="15.75">
      <c r="B127" s="9"/>
      <c r="C127" s="39"/>
      <c r="D127" s="39"/>
      <c r="E127" s="88">
        <f>SUM(E121:E126)</f>
        <v>813</v>
      </c>
      <c r="F127" s="89">
        <f>SUM(F121:F126)</f>
        <v>82.823777777777764</v>
      </c>
    </row>
    <row r="128" spans="2:6">
      <c r="B128" s="9"/>
      <c r="C128" s="83" t="s">
        <v>57</v>
      </c>
      <c r="D128" s="83"/>
      <c r="E128" s="90"/>
      <c r="F128" s="91"/>
    </row>
    <row r="129" spans="1:6">
      <c r="B129" s="9"/>
      <c r="C129" s="92" t="s">
        <v>58</v>
      </c>
      <c r="D129" s="93">
        <v>200</v>
      </c>
      <c r="E129" s="93">
        <v>112</v>
      </c>
      <c r="F129" s="94">
        <f>'[3]7'!$G$70</f>
        <v>9.58285714284</v>
      </c>
    </row>
    <row r="130" spans="1:6">
      <c r="B130" s="9">
        <v>1</v>
      </c>
      <c r="C130" s="95" t="s">
        <v>59</v>
      </c>
      <c r="D130" s="42">
        <v>100</v>
      </c>
      <c r="E130" s="42">
        <v>285</v>
      </c>
      <c r="F130" s="82">
        <f>'[3]7'!$G$71</f>
        <v>28</v>
      </c>
    </row>
    <row r="131" spans="1:6" ht="15.75">
      <c r="B131" s="9">
        <v>2</v>
      </c>
      <c r="C131" s="39"/>
      <c r="D131" s="39"/>
      <c r="E131" s="88">
        <f>SUM(E129:E130)</f>
        <v>397</v>
      </c>
      <c r="F131" s="89">
        <f>SUM(F129:F130)</f>
        <v>37.582857142839998</v>
      </c>
    </row>
    <row r="132" spans="1:6">
      <c r="B132" s="9">
        <v>3</v>
      </c>
      <c r="C132" s="83" t="s">
        <v>60</v>
      </c>
      <c r="D132" s="39"/>
      <c r="E132" s="49"/>
      <c r="F132" s="86"/>
    </row>
    <row r="133" spans="1:6">
      <c r="B133" s="9"/>
      <c r="C133" s="81" t="s">
        <v>61</v>
      </c>
      <c r="D133" s="93">
        <v>40</v>
      </c>
      <c r="E133" s="93">
        <v>35</v>
      </c>
      <c r="F133" s="94">
        <f>'[3]7'!$G$75</f>
        <v>5.1428571428571415</v>
      </c>
    </row>
    <row r="134" spans="1:6">
      <c r="B134" s="9"/>
      <c r="C134" s="87" t="s">
        <v>62</v>
      </c>
      <c r="D134" s="93">
        <v>100</v>
      </c>
      <c r="E134" s="93">
        <v>232</v>
      </c>
      <c r="F134" s="94">
        <f>'[3]7'!$G$83</f>
        <v>38.436936507936501</v>
      </c>
    </row>
    <row r="135" spans="1:6">
      <c r="B135" s="9"/>
      <c r="C135" s="81" t="s">
        <v>63</v>
      </c>
      <c r="D135" s="93">
        <v>180</v>
      </c>
      <c r="E135" s="93">
        <v>187</v>
      </c>
      <c r="F135" s="94">
        <f>'[3]7'!$G$88</f>
        <v>28.770222222222223</v>
      </c>
    </row>
    <row r="136" spans="1:6">
      <c r="B136" s="9"/>
      <c r="C136" s="87" t="s">
        <v>64</v>
      </c>
      <c r="D136" s="93">
        <v>180</v>
      </c>
      <c r="E136" s="93">
        <v>36</v>
      </c>
      <c r="F136" s="94">
        <f>'[3]7'!$G$90</f>
        <v>26.400714285714223</v>
      </c>
    </row>
    <row r="137" spans="1:6">
      <c r="B137" s="9"/>
      <c r="C137" s="87" t="s">
        <v>50</v>
      </c>
      <c r="D137" s="93">
        <v>20</v>
      </c>
      <c r="E137" s="93">
        <v>38</v>
      </c>
      <c r="F137" s="94">
        <f>'[3]7'!$G$91</f>
        <v>5.1583333328333305</v>
      </c>
    </row>
    <row r="138" spans="1:6">
      <c r="B138" s="9"/>
      <c r="C138" s="87" t="s">
        <v>51</v>
      </c>
      <c r="D138" s="93">
        <v>30</v>
      </c>
      <c r="E138" s="93">
        <v>61</v>
      </c>
      <c r="F138" s="94">
        <f>'[3]7'!$G$92</f>
        <v>1.542857142857142</v>
      </c>
    </row>
    <row r="139" spans="1:6">
      <c r="B139" s="9"/>
      <c r="C139" s="87" t="s">
        <v>49</v>
      </c>
      <c r="D139" s="93">
        <v>200</v>
      </c>
      <c r="E139" s="93">
        <v>90</v>
      </c>
      <c r="F139" s="94">
        <f>'[3]7'!$G$89</f>
        <v>16</v>
      </c>
    </row>
    <row r="140" spans="1:6" ht="15.75">
      <c r="B140" s="9"/>
      <c r="C140" s="9"/>
      <c r="D140" s="9"/>
      <c r="E140" s="96">
        <f>SUM(E133:E139)</f>
        <v>679</v>
      </c>
      <c r="F140" s="97">
        <f>SUM(F133:F139)</f>
        <v>121.45192063442056</v>
      </c>
    </row>
    <row r="141" spans="1:6" ht="15.75">
      <c r="A141" s="25"/>
      <c r="B141" s="9"/>
      <c r="C141" s="83" t="s">
        <v>65</v>
      </c>
      <c r="D141" s="64"/>
      <c r="E141" s="98"/>
      <c r="F141" s="99"/>
    </row>
    <row r="142" spans="1:6" ht="15.75">
      <c r="A142" s="25"/>
      <c r="B142" s="9"/>
      <c r="C142" s="87" t="s">
        <v>66</v>
      </c>
      <c r="D142" s="100">
        <v>200</v>
      </c>
      <c r="E142" s="100">
        <v>178</v>
      </c>
      <c r="F142" s="101">
        <f>'[3]7'!$G$95</f>
        <v>20.14280342857116</v>
      </c>
    </row>
    <row r="143" spans="1:6">
      <c r="B143" s="9"/>
      <c r="C143" s="83" t="s">
        <v>28</v>
      </c>
      <c r="D143" s="39"/>
      <c r="E143" s="84">
        <f>E119+E127+E131+E140+E142</f>
        <v>2596</v>
      </c>
      <c r="F143" s="85">
        <f>F119+F127+F131+F140+F142</f>
        <v>294.35463853589198</v>
      </c>
    </row>
    <row r="144" spans="1:6" ht="15.75">
      <c r="C144" s="77"/>
      <c r="D144" s="77"/>
      <c r="E144" s="77"/>
      <c r="F144" s="77"/>
    </row>
    <row r="145" spans="3:6" ht="15.75">
      <c r="C145" s="76" t="s">
        <v>67</v>
      </c>
      <c r="D145" s="76" t="s">
        <v>30</v>
      </c>
      <c r="E145" s="76"/>
      <c r="F145" s="77"/>
    </row>
    <row r="146" spans="3:6" ht="15.75">
      <c r="C146" s="77"/>
      <c r="D146" s="77"/>
      <c r="E146" s="77"/>
      <c r="F146" s="77"/>
    </row>
    <row r="147" spans="3:6" ht="15.75">
      <c r="C147" s="77"/>
      <c r="D147" s="77"/>
      <c r="E147" s="77"/>
      <c r="F147" s="7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2021-01-28T18:26:40Z</dcterms:modified>
</cp:coreProperties>
</file>