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E127" i="1"/>
  <c r="F126"/>
  <c r="F125"/>
  <c r="F124"/>
  <c r="F123"/>
  <c r="F122"/>
  <c r="F121"/>
  <c r="F120"/>
  <c r="F127" s="1"/>
  <c r="E119"/>
  <c r="F117"/>
  <c r="F116"/>
  <c r="E114"/>
  <c r="F113"/>
  <c r="F112"/>
  <c r="F111"/>
  <c r="F110"/>
  <c r="F109"/>
  <c r="F108"/>
  <c r="F107"/>
  <c r="E105"/>
  <c r="E128" s="1"/>
  <c r="F104"/>
  <c r="F103"/>
  <c r="F102"/>
  <c r="F101"/>
  <c r="E98"/>
  <c r="E67"/>
  <c r="E62"/>
  <c r="F61"/>
  <c r="F60"/>
  <c r="F59"/>
  <c r="F58"/>
  <c r="F57"/>
  <c r="F56"/>
  <c r="F55"/>
  <c r="F62" s="1"/>
  <c r="E53"/>
  <c r="E74" s="1"/>
  <c r="F51"/>
  <c r="F50"/>
  <c r="F49"/>
  <c r="F48"/>
  <c r="F47"/>
  <c r="F53" s="1"/>
  <c r="F74" s="1"/>
  <c r="E44"/>
  <c r="F114" l="1"/>
  <c r="F119"/>
  <c r="F105"/>
  <c r="E25"/>
  <c r="F21"/>
  <c r="F20"/>
  <c r="F19"/>
  <c r="F18"/>
  <c r="F17"/>
  <c r="F16"/>
  <c r="E13"/>
  <c r="F128" l="1"/>
  <c r="F23"/>
  <c r="F25"/>
</calcChain>
</file>

<file path=xl/sharedStrings.xml><?xml version="1.0" encoding="utf-8"?>
<sst xmlns="http://schemas.openxmlformats.org/spreadsheetml/2006/main" count="135" uniqueCount="66">
  <si>
    <t>Утверждаю</t>
  </si>
  <si>
    <t xml:space="preserve">                           Руководитель</t>
  </si>
  <si>
    <t>Ибуков В.А.</t>
  </si>
  <si>
    <t>Филиал Тукузская СОШ Вагайского района Тюменской области</t>
  </si>
  <si>
    <t>МЕНЮ</t>
  </si>
  <si>
    <t xml:space="preserve">                     на "14" января  2021 года</t>
  </si>
  <si>
    <t>5день</t>
  </si>
  <si>
    <t>Количество детей м/об 1-4кл</t>
  </si>
  <si>
    <t>чел.</t>
  </si>
  <si>
    <t>Количество детей м/об 5-11кл</t>
  </si>
  <si>
    <t>Количество детей учащихся</t>
  </si>
  <si>
    <t>коррекционники</t>
  </si>
  <si>
    <t>всего довольствующихся</t>
  </si>
  <si>
    <t>№ п/п</t>
  </si>
  <si>
    <t>Наименование блюда</t>
  </si>
  <si>
    <t>Выход блюда в граммах на 1 чел</t>
  </si>
  <si>
    <t>Калорийность</t>
  </si>
  <si>
    <t>Цена</t>
  </si>
  <si>
    <r>
      <t xml:space="preserve">     </t>
    </r>
    <r>
      <rPr>
        <b/>
        <i/>
        <sz val="12"/>
        <rFont val="Arial"/>
        <family val="2"/>
        <charset val="204"/>
      </rPr>
      <t>Завтрак</t>
    </r>
  </si>
  <si>
    <t>Бутерброд с сыром №3-2004</t>
  </si>
  <si>
    <t>20/15</t>
  </si>
  <si>
    <t>Котлеты рыбные запеченные №345-2013, Пермь</t>
  </si>
  <si>
    <t>Рис припущенный с подгарнировкой №512-2004</t>
  </si>
  <si>
    <t>Кофейный напиток №253-2004, Пермь</t>
  </si>
  <si>
    <t>Хлеб ржаной</t>
  </si>
  <si>
    <t>Яблоко</t>
  </si>
  <si>
    <t>Итого</t>
  </si>
  <si>
    <t>Всего</t>
  </si>
  <si>
    <t xml:space="preserve">зав.хоз. </t>
  </si>
  <si>
    <t>Мухаматуллина Л.С.</t>
  </si>
  <si>
    <t xml:space="preserve">                           Заведующий филиалом</t>
  </si>
  <si>
    <t xml:space="preserve"> Филиал Тукузская СОШ Вагайского района Тюменской области</t>
  </si>
  <si>
    <t xml:space="preserve">                     на "14" января 2021 года</t>
  </si>
  <si>
    <t>Количество детей ОВЗ</t>
  </si>
  <si>
    <t>Количество персонала</t>
  </si>
  <si>
    <t>Вермишель в молоке</t>
  </si>
  <si>
    <t>кофейный напиток</t>
  </si>
  <si>
    <t>200</t>
  </si>
  <si>
    <t>Бутерброды с сыром</t>
  </si>
  <si>
    <t>20/20</t>
  </si>
  <si>
    <t>хлеб ржаной</t>
  </si>
  <si>
    <t>Фрукт</t>
  </si>
  <si>
    <t>итого</t>
  </si>
  <si>
    <r>
      <t xml:space="preserve"> </t>
    </r>
    <r>
      <rPr>
        <b/>
        <i/>
        <sz val="12"/>
        <rFont val="Arial"/>
        <family val="2"/>
        <charset val="204"/>
      </rPr>
      <t>Обед</t>
    </r>
  </si>
  <si>
    <t>салат из свеклы с яблоками</t>
  </si>
  <si>
    <t>Рассольник домашний с говядиной</t>
  </si>
  <si>
    <t>250/10/5</t>
  </si>
  <si>
    <t>компот из сухофруктов</t>
  </si>
  <si>
    <t>Хлеб пшеничный</t>
  </si>
  <si>
    <t>Полдник</t>
  </si>
  <si>
    <t>Третье блюдо витаминизированное</t>
  </si>
  <si>
    <t xml:space="preserve">зав. Хоз </t>
  </si>
  <si>
    <t>Заведующий филиалом</t>
  </si>
  <si>
    <t xml:space="preserve"> Тукузская СОШ Вагайского района Тюменской области</t>
  </si>
  <si>
    <t>5 день</t>
  </si>
  <si>
    <t>Количество детей малообеспеченных</t>
  </si>
  <si>
    <t xml:space="preserve">салат из свеклы </t>
  </si>
  <si>
    <t>молоко питьевое</t>
  </si>
  <si>
    <t>плюшка московская</t>
  </si>
  <si>
    <t>Кнели из говядины с соусом №379-2013, Пермь</t>
  </si>
  <si>
    <t>100/5</t>
  </si>
  <si>
    <t>Пюре картофельное №520-2004</t>
  </si>
  <si>
    <t>Сок  промышленного производства для детского питания в ассортименте №407-2006, г. Москва</t>
  </si>
  <si>
    <t>Фрукты в ассортименте №458-2006, г. Москва</t>
  </si>
  <si>
    <t>йогурт</t>
  </si>
  <si>
    <t>Завхоз  _______________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</si>
</sst>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1" xfId="0" applyBorder="1"/>
    <xf numFmtId="0" fontId="3" fillId="0" borderId="2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justify" vertical="top" wrapText="1"/>
    </xf>
    <xf numFmtId="0" fontId="3" fillId="2" borderId="5" xfId="0" applyFont="1" applyFill="1" applyBorder="1" applyAlignment="1">
      <alignment horizontal="justify" vertical="top" wrapText="1"/>
    </xf>
    <xf numFmtId="2" fontId="3" fillId="0" borderId="5" xfId="0" applyNumberFormat="1" applyFont="1" applyFill="1" applyBorder="1" applyAlignment="1">
      <alignment horizontal="justify" vertical="top" wrapText="1"/>
    </xf>
    <xf numFmtId="0" fontId="7" fillId="0" borderId="1" xfId="1" applyFont="1" applyFill="1" applyBorder="1" applyAlignment="1">
      <alignment vertical="center"/>
    </xf>
    <xf numFmtId="0" fontId="3" fillId="3" borderId="1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0" fillId="0" borderId="7" xfId="0" applyBorder="1"/>
    <xf numFmtId="0" fontId="7" fillId="4" borderId="4" xfId="0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2" fontId="3" fillId="0" borderId="8" xfId="0" applyNumberFormat="1" applyFont="1" applyFill="1" applyBorder="1" applyAlignment="1">
      <alignment horizontal="justify" vertical="top" wrapText="1"/>
    </xf>
    <xf numFmtId="0" fontId="7" fillId="4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justify" vertical="top" wrapText="1"/>
    </xf>
    <xf numFmtId="2" fontId="3" fillId="0" borderId="1" xfId="0" applyNumberFormat="1" applyFont="1" applyFill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2" fontId="4" fillId="0" borderId="5" xfId="0" applyNumberFormat="1" applyFont="1" applyFill="1" applyBorder="1" applyAlignment="1">
      <alignment horizontal="justify" vertical="top" wrapText="1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1" xfId="0" applyFill="1" applyBorder="1"/>
    <xf numFmtId="0" fontId="0" fillId="0" borderId="0" xfId="0" applyFill="1" applyBorder="1"/>
    <xf numFmtId="0" fontId="6" fillId="0" borderId="0" xfId="0" applyFont="1"/>
    <xf numFmtId="0" fontId="0" fillId="4" borderId="0" xfId="0" applyFill="1"/>
    <xf numFmtId="0" fontId="1" fillId="4" borderId="0" xfId="0" applyFont="1" applyFill="1"/>
    <xf numFmtId="0" fontId="2" fillId="4" borderId="0" xfId="0" applyFont="1" applyFill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0" fillId="4" borderId="1" xfId="0" applyFill="1" applyBorder="1"/>
    <xf numFmtId="0" fontId="3" fillId="4" borderId="2" xfId="0" applyFont="1" applyFill="1" applyBorder="1" applyAlignment="1">
      <alignment horizontal="justify" vertical="top" wrapText="1"/>
    </xf>
    <xf numFmtId="0" fontId="3" fillId="4" borderId="3" xfId="0" applyFont="1" applyFill="1" applyBorder="1" applyAlignment="1">
      <alignment horizontal="justify" vertical="top" wrapText="1"/>
    </xf>
    <xf numFmtId="0" fontId="9" fillId="0" borderId="12" xfId="0" applyFont="1" applyBorder="1" applyAlignment="1">
      <alignment vertical="center"/>
    </xf>
    <xf numFmtId="0" fontId="3" fillId="2" borderId="6" xfId="0" applyFont="1" applyFill="1" applyBorder="1" applyAlignment="1">
      <alignment horizontal="justify" vertical="top" wrapText="1"/>
    </xf>
    <xf numFmtId="2" fontId="3" fillId="4" borderId="5" xfId="0" applyNumberFormat="1" applyFont="1" applyFill="1" applyBorder="1" applyAlignment="1">
      <alignment horizontal="justify" vertical="top" wrapText="1"/>
    </xf>
    <xf numFmtId="49" fontId="3" fillId="2" borderId="6" xfId="0" applyNumberFormat="1" applyFont="1" applyFill="1" applyBorder="1" applyAlignment="1">
      <alignment horizontal="justify" vertical="top" wrapText="1"/>
    </xf>
    <xf numFmtId="0" fontId="9" fillId="0" borderId="13" xfId="0" applyFont="1" applyBorder="1" applyAlignment="1">
      <alignment vertical="center"/>
    </xf>
    <xf numFmtId="0" fontId="3" fillId="4" borderId="9" xfId="0" applyFont="1" applyFill="1" applyBorder="1" applyAlignment="1">
      <alignment horizontal="justify" vertical="top" wrapText="1"/>
    </xf>
    <xf numFmtId="49" fontId="3" fillId="4" borderId="5" xfId="0" applyNumberFormat="1" applyFont="1" applyFill="1" applyBorder="1" applyAlignment="1">
      <alignment horizontal="justify" vertical="top" wrapText="1"/>
    </xf>
    <xf numFmtId="0" fontId="3" fillId="4" borderId="5" xfId="0" applyFont="1" applyFill="1" applyBorder="1" applyAlignment="1">
      <alignment horizontal="justify" vertical="top" wrapText="1"/>
    </xf>
    <xf numFmtId="0" fontId="4" fillId="4" borderId="9" xfId="0" applyFont="1" applyFill="1" applyBorder="1" applyAlignment="1">
      <alignment horizontal="justify" vertical="top" wrapText="1"/>
    </xf>
    <xf numFmtId="0" fontId="4" fillId="4" borderId="5" xfId="0" applyFont="1" applyFill="1" applyBorder="1" applyAlignment="1">
      <alignment horizontal="justify" vertical="top" wrapText="1"/>
    </xf>
    <xf numFmtId="2" fontId="4" fillId="4" borderId="5" xfId="0" applyNumberFormat="1" applyFont="1" applyFill="1" applyBorder="1" applyAlignment="1">
      <alignment horizontal="justify" vertical="top" wrapText="1"/>
    </xf>
    <xf numFmtId="0" fontId="3" fillId="5" borderId="14" xfId="0" applyFont="1" applyFill="1" applyBorder="1" applyAlignment="1">
      <alignment horizontal="justify" vertical="top" wrapText="1"/>
    </xf>
    <xf numFmtId="0" fontId="3" fillId="5" borderId="6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justify" vertical="top" wrapText="1"/>
    </xf>
    <xf numFmtId="0" fontId="9" fillId="0" borderId="15" xfId="0" applyFont="1" applyBorder="1" applyAlignment="1">
      <alignment wrapText="1"/>
    </xf>
    <xf numFmtId="0" fontId="10" fillId="4" borderId="7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2" fontId="8" fillId="4" borderId="5" xfId="0" applyNumberFormat="1" applyFont="1" applyFill="1" applyBorder="1" applyAlignment="1">
      <alignment horizontal="justify" vertical="top" wrapText="1"/>
    </xf>
    <xf numFmtId="2" fontId="3" fillId="0" borderId="16" xfId="0" applyNumberFormat="1" applyFont="1" applyBorder="1" applyAlignment="1">
      <alignment horizontal="left"/>
    </xf>
    <xf numFmtId="0" fontId="0" fillId="4" borderId="0" xfId="0" applyFill="1" applyBorder="1"/>
    <xf numFmtId="0" fontId="0" fillId="4" borderId="10" xfId="0" applyFill="1" applyBorder="1"/>
    <xf numFmtId="0" fontId="0" fillId="4" borderId="11" xfId="0" applyFill="1" applyBorder="1"/>
    <xf numFmtId="0" fontId="6" fillId="4" borderId="0" xfId="0" applyFont="1" applyFill="1"/>
    <xf numFmtId="0" fontId="4" fillId="0" borderId="0" xfId="0" applyFont="1"/>
    <xf numFmtId="0" fontId="2" fillId="5" borderId="0" xfId="0" applyFont="1" applyFill="1"/>
    <xf numFmtId="0" fontId="2" fillId="0" borderId="17" xfId="0" applyFont="1" applyBorder="1"/>
    <xf numFmtId="0" fontId="2" fillId="0" borderId="17" xfId="0" applyFont="1" applyBorder="1" applyAlignment="1">
      <alignment wrapText="1"/>
    </xf>
    <xf numFmtId="0" fontId="0" fillId="0" borderId="17" xfId="0" applyBorder="1"/>
    <xf numFmtId="0" fontId="3" fillId="0" borderId="18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2" fontId="3" fillId="5" borderId="6" xfId="0" applyNumberFormat="1" applyFont="1" applyFill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2" fontId="4" fillId="0" borderId="6" xfId="0" applyNumberFormat="1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0" fillId="0" borderId="13" xfId="0" applyBorder="1"/>
    <xf numFmtId="0" fontId="9" fillId="0" borderId="21" xfId="0" applyFont="1" applyBorder="1" applyAlignment="1"/>
    <xf numFmtId="0" fontId="11" fillId="0" borderId="22" xfId="0" applyFont="1" applyBorder="1" applyAlignment="1"/>
    <xf numFmtId="0" fontId="7" fillId="0" borderId="23" xfId="0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justify" vertical="top" wrapText="1"/>
    </xf>
    <xf numFmtId="0" fontId="10" fillId="0" borderId="2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2" fillId="0" borderId="24" xfId="0" applyFont="1" applyBorder="1"/>
    <xf numFmtId="0" fontId="8" fillId="0" borderId="6" xfId="0" applyFont="1" applyBorder="1" applyAlignment="1">
      <alignment horizontal="justify" vertical="top" wrapText="1"/>
    </xf>
    <xf numFmtId="2" fontId="8" fillId="0" borderId="6" xfId="0" applyNumberFormat="1" applyFont="1" applyBorder="1" applyAlignment="1">
      <alignment horizontal="justify" vertical="top" wrapText="1"/>
    </xf>
    <xf numFmtId="0" fontId="0" fillId="0" borderId="25" xfId="0" applyBorder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5;&#1072;%20&#1074;&#1089;&#1077;&#1093;%20&#1084;-&#1088;&#1072;&#1089;&#1082;&#1083;&#1072;&#1076;&#1082;&#1080;%20&#1085;&#1072;%20&#1103;&#1085;&#1074;&#1072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2;&#1086;&#1088;&#1088;&#1077;&#1082;&#1094;%20&#1084;&#1077;&#1085;&#1102;-%20&#1088;&#1072;&#1089;&#1082;&#1083;&#1072;&#1076;&#1082;&#1072;%20&#1085;&#1072;%20&#1103;&#1085;&#1074;&#1072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0;&#1090;&#1072;&#1085;&#1080;&#1077;%20&#1086;&#1089;&#1085;%20&#1096;&#1082;&#1086;&#1083;&#1072;/&#1080;&#1085;&#1090;&#1077;&#1088;&#1085;&#1072;&#1090;%20&#1084;&#1077;&#1085;&#1102;-&#1088;&#1072;&#1089;&#1082;&#1083;&#1072;&#1076;&#1082;&#1072;%20&#1085;&#1072;%20&#1103;&#1085;&#1074;&#1072;&#1088;&#110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2"/>
      <sheetName val="Сводная по питанию"/>
    </sheetNames>
    <sheetDataSet>
      <sheetData sheetId="0"/>
      <sheetData sheetId="1"/>
      <sheetData sheetId="2"/>
      <sheetData sheetId="3"/>
      <sheetData sheetId="4">
        <row r="13">
          <cell r="I13">
            <v>12.292369411195901</v>
          </cell>
        </row>
        <row r="21">
          <cell r="I21">
            <v>22.848939411763531</v>
          </cell>
        </row>
        <row r="27">
          <cell r="I27">
            <v>20.937928100689639</v>
          </cell>
        </row>
        <row r="30">
          <cell r="I30">
            <v>9.4007058819733</v>
          </cell>
        </row>
        <row r="31">
          <cell r="I31">
            <v>34.04</v>
          </cell>
        </row>
        <row r="32">
          <cell r="I32">
            <v>2.1176470583999998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>
        <row r="16">
          <cell r="G16">
            <v>0</v>
          </cell>
        </row>
      </sheetData>
      <sheetData sheetId="2">
        <row r="15">
          <cell r="G15">
            <v>0</v>
          </cell>
        </row>
      </sheetData>
      <sheetData sheetId="3">
        <row r="16">
          <cell r="G16">
            <v>0</v>
          </cell>
        </row>
      </sheetData>
      <sheetData sheetId="4">
        <row r="15">
          <cell r="G15">
            <v>0</v>
          </cell>
        </row>
      </sheetData>
      <sheetData sheetId="5">
        <row r="19">
          <cell r="I19">
            <v>0</v>
          </cell>
        </row>
        <row r="23">
          <cell r="I23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35">
          <cell r="I35">
            <v>0</v>
          </cell>
        </row>
        <row r="45">
          <cell r="I45">
            <v>0</v>
          </cell>
        </row>
        <row r="53">
          <cell r="I53">
            <v>0</v>
          </cell>
        </row>
        <row r="59">
          <cell r="I59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</sheetData>
      <sheetData sheetId="6">
        <row r="14">
          <cell r="I14">
            <v>12.662335308639999</v>
          </cell>
        </row>
      </sheetData>
      <sheetData sheetId="7">
        <row r="19">
          <cell r="G19">
            <v>24.895085308639977</v>
          </cell>
        </row>
      </sheetData>
      <sheetData sheetId="8">
        <row r="18">
          <cell r="I18">
            <v>11.600960246912001</v>
          </cell>
        </row>
      </sheetData>
      <sheetData sheetId="9">
        <row r="22">
          <cell r="I22">
            <v>89.727845428787234</v>
          </cell>
        </row>
      </sheetData>
      <sheetData sheetId="10">
        <row r="19">
          <cell r="I19">
            <v>0</v>
          </cell>
        </row>
      </sheetData>
      <sheetData sheetId="11">
        <row r="16">
          <cell r="I16">
            <v>18.005342222222222</v>
          </cell>
        </row>
      </sheetData>
      <sheetData sheetId="12">
        <row r="19">
          <cell r="G19">
            <v>15.58938222222222</v>
          </cell>
        </row>
      </sheetData>
      <sheetData sheetId="13">
        <row r="15">
          <cell r="G15">
            <v>0</v>
          </cell>
        </row>
      </sheetData>
      <sheetData sheetId="14">
        <row r="16">
          <cell r="G16">
            <v>0</v>
          </cell>
        </row>
      </sheetData>
      <sheetData sheetId="15">
        <row r="16">
          <cell r="G16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Лист1"/>
    </sheetNames>
    <sheetDataSet>
      <sheetData sheetId="0"/>
      <sheetData sheetId="1">
        <row r="16">
          <cell r="G16">
            <v>0</v>
          </cell>
        </row>
      </sheetData>
      <sheetData sheetId="2">
        <row r="15">
          <cell r="G15">
            <v>4.6388888888888857</v>
          </cell>
        </row>
      </sheetData>
      <sheetData sheetId="3">
        <row r="16">
          <cell r="G16">
            <v>18.641222222222222</v>
          </cell>
        </row>
      </sheetData>
      <sheetData sheetId="4">
        <row r="15">
          <cell r="G15">
            <v>4.7591379999999983</v>
          </cell>
        </row>
      </sheetData>
      <sheetData sheetId="5">
        <row r="19">
          <cell r="I19">
            <v>11.20611111111111</v>
          </cell>
        </row>
        <row r="23">
          <cell r="I23">
            <v>8.3859999999999992</v>
          </cell>
        </row>
        <row r="26">
          <cell r="I26">
            <v>14.585666666666667</v>
          </cell>
        </row>
        <row r="27">
          <cell r="I27">
            <v>1.7999999999999998</v>
          </cell>
        </row>
        <row r="34">
          <cell r="I34">
            <v>5.0885000000000007</v>
          </cell>
        </row>
        <row r="44">
          <cell r="I44">
            <v>21.883998341600218</v>
          </cell>
        </row>
        <row r="52">
          <cell r="I52">
            <v>22.884190476190476</v>
          </cell>
        </row>
        <row r="58">
          <cell r="I58">
            <v>20.562301587251582</v>
          </cell>
        </row>
        <row r="61">
          <cell r="I61">
            <v>2.04</v>
          </cell>
        </row>
        <row r="62">
          <cell r="I62">
            <v>2.7249999999999979</v>
          </cell>
        </row>
        <row r="63">
          <cell r="I63">
            <v>3.3428571428571421</v>
          </cell>
        </row>
        <row r="65">
          <cell r="I65">
            <v>12.21428571428568</v>
          </cell>
        </row>
        <row r="66">
          <cell r="I66">
            <v>38.5</v>
          </cell>
        </row>
        <row r="80">
          <cell r="I80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I88">
            <v>0</v>
          </cell>
        </row>
        <row r="90">
          <cell r="I90">
            <v>0</v>
          </cell>
        </row>
      </sheetData>
      <sheetData sheetId="6">
        <row r="14">
          <cell r="I14">
            <v>0</v>
          </cell>
        </row>
      </sheetData>
      <sheetData sheetId="7">
        <row r="19">
          <cell r="G19">
            <v>11.397349206349203</v>
          </cell>
        </row>
      </sheetData>
      <sheetData sheetId="8">
        <row r="18">
          <cell r="I18">
            <v>10.884206348777775</v>
          </cell>
        </row>
      </sheetData>
      <sheetData sheetId="9">
        <row r="22">
          <cell r="I22">
            <v>62.076857088528449</v>
          </cell>
        </row>
      </sheetData>
      <sheetData sheetId="10">
        <row r="19">
          <cell r="I19">
            <v>11.479172222222219</v>
          </cell>
        </row>
      </sheetData>
      <sheetData sheetId="11">
        <row r="16">
          <cell r="H16">
            <v>0</v>
          </cell>
        </row>
      </sheetData>
      <sheetData sheetId="12">
        <row r="19">
          <cell r="G19">
            <v>13.801226767676724</v>
          </cell>
        </row>
      </sheetData>
      <sheetData sheetId="13">
        <row r="15">
          <cell r="G15">
            <v>8.1111111111111072</v>
          </cell>
        </row>
      </sheetData>
      <sheetData sheetId="14">
        <row r="16">
          <cell r="G16">
            <v>55.11849999999999</v>
          </cell>
        </row>
      </sheetData>
      <sheetData sheetId="15">
        <row r="16">
          <cell r="G16">
            <v>29.918074074074021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3"/>
  <sheetViews>
    <sheetView tabSelected="1" workbookViewId="0">
      <selection activeCell="A87" sqref="A87:G133"/>
    </sheetView>
  </sheetViews>
  <sheetFormatPr defaultRowHeight="15"/>
  <cols>
    <col min="1" max="1" width="5" customWidth="1"/>
    <col min="2" max="2" width="7" customWidth="1"/>
    <col min="3" max="3" width="46.42578125" customWidth="1"/>
  </cols>
  <sheetData>
    <row r="2" spans="2:8">
      <c r="C2" s="1"/>
      <c r="D2" s="1" t="s">
        <v>0</v>
      </c>
      <c r="E2" s="1"/>
      <c r="F2" s="1"/>
      <c r="G2" s="1"/>
    </row>
    <row r="3" spans="2:8">
      <c r="C3" s="1" t="s">
        <v>1</v>
      </c>
      <c r="D3" s="1"/>
      <c r="E3" s="1" t="s">
        <v>2</v>
      </c>
      <c r="F3" s="1"/>
      <c r="G3" s="1"/>
    </row>
    <row r="4" spans="2:8">
      <c r="C4" s="1"/>
      <c r="D4" s="1"/>
      <c r="E4" s="1"/>
      <c r="F4" s="1"/>
      <c r="G4" s="1"/>
    </row>
    <row r="5" spans="2:8">
      <c r="C5" s="1" t="s">
        <v>3</v>
      </c>
      <c r="D5" s="1"/>
      <c r="E5" s="1"/>
      <c r="F5" s="1"/>
      <c r="G5" s="1"/>
    </row>
    <row r="7" spans="2:8">
      <c r="C7" s="2"/>
      <c r="D7" s="2" t="s">
        <v>4</v>
      </c>
      <c r="E7" s="2"/>
      <c r="F7" s="2"/>
    </row>
    <row r="8" spans="2:8">
      <c r="C8" s="2" t="s">
        <v>5</v>
      </c>
      <c r="D8" s="3"/>
      <c r="E8" s="3"/>
      <c r="F8" s="3" t="s">
        <v>6</v>
      </c>
      <c r="G8" s="4"/>
      <c r="H8" s="4"/>
    </row>
    <row r="9" spans="2:8">
      <c r="C9" s="1" t="s">
        <v>7</v>
      </c>
      <c r="D9" s="5"/>
      <c r="E9" s="3">
        <v>0</v>
      </c>
      <c r="F9" s="5" t="s">
        <v>8</v>
      </c>
      <c r="G9" s="4"/>
      <c r="H9" s="4"/>
    </row>
    <row r="10" spans="2:8">
      <c r="C10" s="1" t="s">
        <v>9</v>
      </c>
      <c r="D10" s="5"/>
      <c r="E10" s="3">
        <v>36</v>
      </c>
      <c r="F10" s="5" t="s">
        <v>8</v>
      </c>
      <c r="G10" s="4"/>
      <c r="H10" s="4"/>
    </row>
    <row r="11" spans="2:8">
      <c r="C11" s="1" t="s">
        <v>10</v>
      </c>
      <c r="D11" s="5"/>
      <c r="E11" s="3">
        <v>15</v>
      </c>
      <c r="F11" s="5" t="s">
        <v>8</v>
      </c>
      <c r="G11" s="4"/>
      <c r="H11" s="4"/>
    </row>
    <row r="12" spans="2:8">
      <c r="C12" s="1" t="s">
        <v>11</v>
      </c>
      <c r="D12" s="5"/>
      <c r="E12" s="3">
        <v>0</v>
      </c>
      <c r="F12" s="5" t="s">
        <v>8</v>
      </c>
      <c r="G12" s="4"/>
      <c r="H12" s="4"/>
    </row>
    <row r="13" spans="2:8">
      <c r="C13" s="1" t="s">
        <v>12</v>
      </c>
      <c r="D13" s="5"/>
      <c r="E13" s="3">
        <f>SUM(E9:E12)</f>
        <v>51</v>
      </c>
      <c r="F13" s="5" t="s">
        <v>8</v>
      </c>
      <c r="G13" s="4"/>
      <c r="H13" s="4"/>
    </row>
    <row r="14" spans="2:8" ht="65.25" thickBot="1">
      <c r="B14" s="6" t="s">
        <v>13</v>
      </c>
      <c r="C14" s="6" t="s">
        <v>14</v>
      </c>
      <c r="D14" s="7" t="s">
        <v>15</v>
      </c>
      <c r="E14" s="8" t="s">
        <v>16</v>
      </c>
      <c r="F14" s="8" t="s">
        <v>17</v>
      </c>
      <c r="G14" s="4"/>
      <c r="H14" s="4"/>
    </row>
    <row r="15" spans="2:8" ht="15.75" thickBot="1">
      <c r="B15" s="9"/>
      <c r="C15" s="10" t="s">
        <v>18</v>
      </c>
      <c r="D15" s="11"/>
      <c r="E15" s="11"/>
      <c r="F15" s="11"/>
      <c r="G15" s="4"/>
      <c r="H15" s="4"/>
    </row>
    <row r="16" spans="2:8" ht="15.75" thickBot="1">
      <c r="B16" s="9">
        <v>1</v>
      </c>
      <c r="C16" s="12" t="s">
        <v>19</v>
      </c>
      <c r="D16" s="13" t="s">
        <v>20</v>
      </c>
      <c r="E16" s="14">
        <v>83</v>
      </c>
      <c r="F16" s="15">
        <f>[1]Лист5!$I$13</f>
        <v>12.292369411195901</v>
      </c>
      <c r="G16" s="4"/>
      <c r="H16" s="4"/>
    </row>
    <row r="17" spans="1:8" ht="15.75" thickBot="1">
      <c r="B17" s="9">
        <v>2</v>
      </c>
      <c r="C17" s="16" t="s">
        <v>21</v>
      </c>
      <c r="D17" s="17">
        <v>100</v>
      </c>
      <c r="E17" s="18">
        <v>158</v>
      </c>
      <c r="F17" s="15">
        <f>[1]Лист5!$I$21</f>
        <v>22.848939411763531</v>
      </c>
      <c r="G17" s="4"/>
      <c r="H17" s="4"/>
    </row>
    <row r="18" spans="1:8" ht="15.75" thickBot="1">
      <c r="B18" s="9">
        <v>3</v>
      </c>
      <c r="C18" s="19" t="s">
        <v>22</v>
      </c>
      <c r="D18" s="17">
        <v>180</v>
      </c>
      <c r="E18" s="18">
        <v>189</v>
      </c>
      <c r="F18" s="15">
        <f>[1]Лист5!$I$27</f>
        <v>20.937928100689639</v>
      </c>
      <c r="G18" s="4"/>
      <c r="H18" s="4"/>
    </row>
    <row r="19" spans="1:8" ht="15.75" thickBot="1">
      <c r="B19" s="9">
        <v>4</v>
      </c>
      <c r="C19" s="20" t="s">
        <v>23</v>
      </c>
      <c r="D19" s="14">
        <v>200</v>
      </c>
      <c r="E19" s="14">
        <v>118</v>
      </c>
      <c r="F19" s="15">
        <f>[1]Лист5!$I$30</f>
        <v>9.4007058819733</v>
      </c>
      <c r="G19" s="4"/>
      <c r="H19" s="4"/>
    </row>
    <row r="20" spans="1:8">
      <c r="B20" s="21"/>
      <c r="C20" s="22" t="s">
        <v>24</v>
      </c>
      <c r="D20" s="23">
        <v>30</v>
      </c>
      <c r="E20" s="24">
        <v>61</v>
      </c>
      <c r="F20" s="25">
        <f>[1]Лист5!$I$32</f>
        <v>2.1176470583999998</v>
      </c>
      <c r="G20" s="4"/>
      <c r="H20" s="4"/>
    </row>
    <row r="21" spans="1:8">
      <c r="B21" s="21"/>
      <c r="C21" s="26" t="s">
        <v>25</v>
      </c>
      <c r="D21" s="27">
        <v>180</v>
      </c>
      <c r="E21" s="27">
        <v>36</v>
      </c>
      <c r="F21" s="28">
        <f>[1]Лист5!$I$31</f>
        <v>34.04</v>
      </c>
      <c r="G21" s="4"/>
      <c r="H21" s="4"/>
    </row>
    <row r="22" spans="1:8" ht="15.75" thickBot="1">
      <c r="B22" s="9"/>
      <c r="C22" s="29"/>
      <c r="D22" s="30"/>
      <c r="E22" s="30"/>
      <c r="F22" s="30"/>
      <c r="G22" s="4"/>
      <c r="H22" s="4"/>
    </row>
    <row r="23" spans="1:8" ht="15.75" thickBot="1">
      <c r="B23" s="9"/>
      <c r="C23" s="31" t="s">
        <v>26</v>
      </c>
      <c r="D23" s="30"/>
      <c r="E23" s="30"/>
      <c r="F23" s="33">
        <f>SUM(F16:F22)</f>
        <v>101.63758986402237</v>
      </c>
      <c r="G23" s="4"/>
      <c r="H23" s="4"/>
    </row>
    <row r="24" spans="1:8" ht="15.75" thickBot="1">
      <c r="B24" s="9"/>
      <c r="C24" s="29"/>
      <c r="D24" s="30"/>
      <c r="E24" s="30"/>
      <c r="F24" s="30"/>
      <c r="G24" s="4"/>
      <c r="H24" s="4"/>
    </row>
    <row r="25" spans="1:8" ht="15.75" thickBot="1">
      <c r="B25" s="9"/>
      <c r="C25" s="31" t="s">
        <v>27</v>
      </c>
      <c r="D25" s="30"/>
      <c r="E25" s="32">
        <f>SUM(E16:E24)</f>
        <v>645</v>
      </c>
      <c r="F25" s="33">
        <f>SUM(F16:F21)</f>
        <v>101.63758986402237</v>
      </c>
      <c r="G25" s="4"/>
      <c r="H25" s="4"/>
    </row>
    <row r="26" spans="1:8">
      <c r="A26" s="34"/>
      <c r="B26" s="35"/>
      <c r="C26" s="36"/>
      <c r="D26" s="37"/>
      <c r="E26" s="37"/>
      <c r="F26" s="37"/>
      <c r="G26" s="4"/>
      <c r="H26" s="4"/>
    </row>
    <row r="27" spans="1:8">
      <c r="A27" s="34"/>
      <c r="B27" s="34"/>
      <c r="C27" s="34"/>
      <c r="D27" s="38"/>
      <c r="E27" s="38"/>
      <c r="F27" s="38"/>
      <c r="G27" s="4"/>
      <c r="H27" s="4"/>
    </row>
    <row r="28" spans="1:8">
      <c r="D28" s="4"/>
      <c r="E28" s="4"/>
      <c r="F28" s="4"/>
      <c r="G28" s="4"/>
      <c r="H28" s="4"/>
    </row>
    <row r="29" spans="1:8">
      <c r="C29" s="2"/>
      <c r="D29" s="3"/>
      <c r="E29" s="3"/>
      <c r="F29" s="3"/>
      <c r="G29" s="4"/>
      <c r="H29" s="4"/>
    </row>
    <row r="30" spans="1:8">
      <c r="C30" s="2"/>
      <c r="D30" s="2"/>
      <c r="E30" s="2"/>
      <c r="F30" s="2"/>
      <c r="H30" s="4"/>
    </row>
    <row r="31" spans="1:8">
      <c r="C31" s="39" t="s">
        <v>28</v>
      </c>
      <c r="D31" s="39" t="s">
        <v>29</v>
      </c>
      <c r="E31" s="2"/>
      <c r="F31" s="2"/>
      <c r="H31" s="4"/>
    </row>
    <row r="32" spans="1:8">
      <c r="C32" s="2"/>
      <c r="D32" s="2"/>
      <c r="E32" s="2"/>
      <c r="F32" s="2"/>
    </row>
    <row r="33" spans="1:7">
      <c r="A33" s="40"/>
      <c r="B33" s="40"/>
      <c r="C33" s="40"/>
      <c r="D33" s="40"/>
      <c r="E33" s="40"/>
      <c r="F33" s="40"/>
      <c r="G33" s="40"/>
    </row>
    <row r="34" spans="1:7">
      <c r="A34" s="40"/>
      <c r="B34" s="40"/>
      <c r="C34" s="41"/>
      <c r="D34" s="41" t="s">
        <v>0</v>
      </c>
      <c r="E34" s="41"/>
      <c r="F34" s="41"/>
      <c r="G34" s="41"/>
    </row>
    <row r="35" spans="1:7">
      <c r="A35" s="40"/>
      <c r="B35" s="40"/>
      <c r="C35" s="41" t="s">
        <v>30</v>
      </c>
      <c r="D35" s="41"/>
      <c r="E35" s="41" t="s">
        <v>2</v>
      </c>
      <c r="F35" s="41"/>
      <c r="G35" s="41"/>
    </row>
    <row r="36" spans="1:7">
      <c r="A36" s="40"/>
      <c r="B36" s="40"/>
      <c r="C36" s="41"/>
      <c r="D36" s="41"/>
      <c r="E36" s="41"/>
      <c r="F36" s="41"/>
      <c r="G36" s="41"/>
    </row>
    <row r="37" spans="1:7">
      <c r="A37" s="40"/>
      <c r="B37" s="40"/>
      <c r="C37" s="41" t="s">
        <v>31</v>
      </c>
      <c r="D37" s="41"/>
      <c r="E37" s="41"/>
      <c r="F37" s="41"/>
      <c r="G37" s="41"/>
    </row>
    <row r="38" spans="1:7">
      <c r="A38" s="40"/>
      <c r="B38" s="40"/>
      <c r="C38" s="40"/>
      <c r="D38" s="40"/>
      <c r="E38" s="40"/>
      <c r="F38" s="40"/>
      <c r="G38" s="40"/>
    </row>
    <row r="39" spans="1:7">
      <c r="A39" s="40"/>
      <c r="B39" s="40"/>
      <c r="C39" s="42"/>
      <c r="D39" s="42" t="s">
        <v>4</v>
      </c>
      <c r="E39" s="42"/>
      <c r="F39" s="42"/>
      <c r="G39" s="40"/>
    </row>
    <row r="40" spans="1:7">
      <c r="A40" s="40"/>
      <c r="B40" s="40"/>
      <c r="C40" s="42" t="s">
        <v>32</v>
      </c>
      <c r="D40" s="42"/>
      <c r="E40" s="42" t="s">
        <v>6</v>
      </c>
      <c r="F40" s="42"/>
      <c r="G40" s="40"/>
    </row>
    <row r="41" spans="1:7">
      <c r="A41" s="40"/>
      <c r="B41" s="40"/>
      <c r="C41" s="41" t="s">
        <v>33</v>
      </c>
      <c r="D41" s="41"/>
      <c r="E41" s="42">
        <v>0</v>
      </c>
      <c r="F41" s="41" t="s">
        <v>8</v>
      </c>
      <c r="G41" s="40"/>
    </row>
    <row r="42" spans="1:7">
      <c r="A42" s="40"/>
      <c r="B42" s="40"/>
      <c r="C42" s="41" t="s">
        <v>10</v>
      </c>
      <c r="D42" s="41"/>
      <c r="E42" s="42">
        <v>0</v>
      </c>
      <c r="F42" s="41" t="s">
        <v>8</v>
      </c>
      <c r="G42" s="40"/>
    </row>
    <row r="43" spans="1:7">
      <c r="A43" s="40"/>
      <c r="B43" s="40"/>
      <c r="C43" s="41" t="s">
        <v>34</v>
      </c>
      <c r="D43" s="41"/>
      <c r="E43" s="42">
        <v>0</v>
      </c>
      <c r="F43" s="41" t="s">
        <v>8</v>
      </c>
      <c r="G43" s="40"/>
    </row>
    <row r="44" spans="1:7">
      <c r="A44" s="40"/>
      <c r="B44" s="40"/>
      <c r="C44" s="41" t="s">
        <v>12</v>
      </c>
      <c r="D44" s="41"/>
      <c r="E44" s="42">
        <f>E41</f>
        <v>0</v>
      </c>
      <c r="F44" s="41" t="s">
        <v>8</v>
      </c>
      <c r="G44" s="40"/>
    </row>
    <row r="45" spans="1:7" ht="65.25" thickBot="1">
      <c r="A45" s="40"/>
      <c r="B45" s="43" t="s">
        <v>13</v>
      </c>
      <c r="C45" s="43" t="s">
        <v>14</v>
      </c>
      <c r="D45" s="44" t="s">
        <v>15</v>
      </c>
      <c r="E45" s="43" t="s">
        <v>16</v>
      </c>
      <c r="F45" s="43" t="s">
        <v>17</v>
      </c>
      <c r="G45" s="40"/>
    </row>
    <row r="46" spans="1:7" ht="15.75" thickBot="1">
      <c r="A46" s="40"/>
      <c r="B46" s="45"/>
      <c r="C46" s="46" t="s">
        <v>18</v>
      </c>
      <c r="D46" s="47"/>
      <c r="E46" s="47"/>
      <c r="F46" s="47"/>
      <c r="G46" s="40"/>
    </row>
    <row r="47" spans="1:7" ht="15.75" thickBot="1">
      <c r="A47" s="40"/>
      <c r="B47" s="45">
        <v>1</v>
      </c>
      <c r="C47" s="48" t="s">
        <v>35</v>
      </c>
      <c r="D47" s="49">
        <v>250</v>
      </c>
      <c r="E47" s="49">
        <v>183</v>
      </c>
      <c r="F47" s="50">
        <f>'[2]5'!$I$19</f>
        <v>0</v>
      </c>
      <c r="G47" s="40"/>
    </row>
    <row r="48" spans="1:7" ht="15.75" thickBot="1">
      <c r="A48" s="40"/>
      <c r="B48" s="45">
        <v>2</v>
      </c>
      <c r="C48" s="48" t="s">
        <v>36</v>
      </c>
      <c r="D48" s="51" t="s">
        <v>37</v>
      </c>
      <c r="E48" s="49">
        <v>118</v>
      </c>
      <c r="F48" s="50">
        <f>'[2]5'!$I$23</f>
        <v>0</v>
      </c>
      <c r="G48" s="40"/>
    </row>
    <row r="49" spans="1:7" ht="15.75" thickBot="1">
      <c r="A49" s="40"/>
      <c r="B49" s="45">
        <v>3</v>
      </c>
      <c r="C49" s="48" t="s">
        <v>38</v>
      </c>
      <c r="D49" s="49" t="s">
        <v>39</v>
      </c>
      <c r="E49" s="49">
        <v>142</v>
      </c>
      <c r="F49" s="50">
        <f>'[2]5'!$I$26</f>
        <v>0</v>
      </c>
      <c r="G49" s="40"/>
    </row>
    <row r="50" spans="1:7" ht="15.75" thickBot="1">
      <c r="A50" s="40"/>
      <c r="B50" s="45">
        <v>4</v>
      </c>
      <c r="C50" s="52" t="s">
        <v>40</v>
      </c>
      <c r="D50" s="49">
        <v>30</v>
      </c>
      <c r="E50" s="49">
        <v>61</v>
      </c>
      <c r="F50" s="50">
        <f>'[2]5'!$I$28</f>
        <v>0</v>
      </c>
      <c r="G50" s="40"/>
    </row>
    <row r="51" spans="1:7" ht="15.75" thickBot="1">
      <c r="A51" s="40"/>
      <c r="B51" s="45">
        <v>5</v>
      </c>
      <c r="C51" s="53" t="s">
        <v>41</v>
      </c>
      <c r="D51" s="54" t="s">
        <v>37</v>
      </c>
      <c r="E51" s="55">
        <v>138</v>
      </c>
      <c r="F51" s="50">
        <f>'[2]5'!$I$27</f>
        <v>0</v>
      </c>
      <c r="G51" s="40"/>
    </row>
    <row r="52" spans="1:7" ht="15.75" thickBot="1">
      <c r="A52" s="40"/>
      <c r="B52" s="45">
        <v>6</v>
      </c>
      <c r="C52" s="53"/>
      <c r="D52" s="54"/>
      <c r="E52" s="55"/>
      <c r="F52" s="50"/>
      <c r="G52" s="40"/>
    </row>
    <row r="53" spans="1:7" ht="15.75" thickBot="1">
      <c r="A53" s="40"/>
      <c r="B53" s="45"/>
      <c r="C53" s="56" t="s">
        <v>42</v>
      </c>
      <c r="D53" s="57"/>
      <c r="E53" s="57">
        <f>E47+E48+E49+E50</f>
        <v>504</v>
      </c>
      <c r="F53" s="58">
        <f>SUM(F47:F52)</f>
        <v>0</v>
      </c>
      <c r="G53" s="40"/>
    </row>
    <row r="54" spans="1:7" ht="15.75" thickBot="1">
      <c r="A54" s="40"/>
      <c r="B54" s="45"/>
      <c r="C54" s="53" t="s">
        <v>43</v>
      </c>
      <c r="D54" s="55"/>
      <c r="E54" s="55"/>
      <c r="F54" s="55"/>
      <c r="G54" s="40"/>
    </row>
    <row r="55" spans="1:7" ht="15.75" thickBot="1">
      <c r="A55" s="40"/>
      <c r="B55" s="45">
        <v>1</v>
      </c>
      <c r="C55" s="48" t="s">
        <v>44</v>
      </c>
      <c r="D55" s="59">
        <v>80</v>
      </c>
      <c r="E55" s="60">
        <v>75</v>
      </c>
      <c r="F55" s="50">
        <f>'[2]5'!$I$35</f>
        <v>0</v>
      </c>
      <c r="G55" s="40"/>
    </row>
    <row r="56" spans="1:7" ht="30.75" thickBot="1">
      <c r="A56" s="40"/>
      <c r="B56" s="45">
        <v>2</v>
      </c>
      <c r="C56" s="61" t="s">
        <v>45</v>
      </c>
      <c r="D56" s="62" t="s">
        <v>46</v>
      </c>
      <c r="E56" s="60">
        <v>124</v>
      </c>
      <c r="F56" s="50">
        <f>'[2]5'!$I$45</f>
        <v>0</v>
      </c>
      <c r="G56" s="40"/>
    </row>
    <row r="57" spans="1:7" ht="15.75" thickBot="1">
      <c r="A57" s="40"/>
      <c r="B57" s="45">
        <v>3</v>
      </c>
      <c r="C57" s="16" t="s">
        <v>21</v>
      </c>
      <c r="D57" s="62">
        <v>100</v>
      </c>
      <c r="E57" s="60">
        <v>158</v>
      </c>
      <c r="F57" s="50">
        <f>'[2]5'!$I$53</f>
        <v>0</v>
      </c>
      <c r="G57" s="40"/>
    </row>
    <row r="58" spans="1:7" ht="15.75" thickBot="1">
      <c r="A58" s="40"/>
      <c r="B58" s="45">
        <v>4</v>
      </c>
      <c r="C58" s="19" t="s">
        <v>22</v>
      </c>
      <c r="D58" s="62">
        <v>180</v>
      </c>
      <c r="E58" s="60">
        <v>189</v>
      </c>
      <c r="F58" s="50">
        <f>'[2]5'!$I$59</f>
        <v>0</v>
      </c>
      <c r="G58" s="40"/>
    </row>
    <row r="59" spans="1:7" ht="15.75" thickBot="1">
      <c r="A59" s="40"/>
      <c r="B59" s="45">
        <v>5</v>
      </c>
      <c r="C59" s="63" t="s">
        <v>47</v>
      </c>
      <c r="D59" s="62">
        <v>200</v>
      </c>
      <c r="E59" s="60">
        <v>75</v>
      </c>
      <c r="F59" s="50">
        <f>'[2]5'!$I$62</f>
        <v>0</v>
      </c>
      <c r="G59" s="40"/>
    </row>
    <row r="60" spans="1:7" ht="15.75" thickBot="1">
      <c r="A60" s="40"/>
      <c r="B60" s="45">
        <v>6</v>
      </c>
      <c r="C60" s="64" t="s">
        <v>48</v>
      </c>
      <c r="D60" s="62">
        <v>80</v>
      </c>
      <c r="E60" s="60">
        <v>152</v>
      </c>
      <c r="F60" s="50">
        <f>'[2]5'!$I$63</f>
        <v>0</v>
      </c>
      <c r="G60" s="40"/>
    </row>
    <row r="61" spans="1:7" ht="15.75" thickBot="1">
      <c r="A61" s="40"/>
      <c r="B61" s="45">
        <v>7</v>
      </c>
      <c r="C61" s="65" t="s">
        <v>24</v>
      </c>
      <c r="D61" s="62">
        <v>40</v>
      </c>
      <c r="E61" s="60">
        <v>81</v>
      </c>
      <c r="F61" s="50">
        <f>'[2]5'!$I$64</f>
        <v>0</v>
      </c>
      <c r="G61" s="40"/>
    </row>
    <row r="62" spans="1:7" ht="15.75" thickBot="1">
      <c r="A62" s="40"/>
      <c r="B62" s="45"/>
      <c r="C62" s="56" t="s">
        <v>42</v>
      </c>
      <c r="D62" s="57"/>
      <c r="E62" s="57">
        <f>E55+E56+E57+E58+E59+E60+E61</f>
        <v>854</v>
      </c>
      <c r="F62" s="58">
        <f>SUM(F55:F61)</f>
        <v>0</v>
      </c>
      <c r="G62" s="40"/>
    </row>
    <row r="63" spans="1:7" ht="16.5" thickBot="1">
      <c r="A63" s="40"/>
      <c r="B63" s="45"/>
      <c r="C63" s="56" t="s">
        <v>49</v>
      </c>
      <c r="D63" s="55"/>
      <c r="E63" s="55"/>
      <c r="F63" s="66"/>
      <c r="G63" s="40"/>
    </row>
    <row r="64" spans="1:7" ht="15.75" thickBot="1">
      <c r="A64" s="40"/>
      <c r="B64" s="45"/>
      <c r="C64" s="53"/>
      <c r="D64" s="55"/>
      <c r="E64" s="55"/>
      <c r="F64" s="50"/>
      <c r="G64" s="40"/>
    </row>
    <row r="65" spans="1:7" ht="15.75" thickBot="1">
      <c r="A65" s="40"/>
      <c r="B65" s="45"/>
      <c r="C65" s="53"/>
      <c r="D65" s="55"/>
      <c r="E65" s="55"/>
      <c r="F65" s="50"/>
      <c r="G65" s="40"/>
    </row>
    <row r="66" spans="1:7" ht="15.75" thickBot="1">
      <c r="A66" s="40"/>
      <c r="B66" s="45"/>
      <c r="C66" s="53"/>
      <c r="D66" s="55"/>
      <c r="E66" s="55"/>
      <c r="F66" s="50"/>
      <c r="G66" s="40"/>
    </row>
    <row r="67" spans="1:7" ht="16.5" thickBot="1">
      <c r="A67" s="40"/>
      <c r="B67" s="45"/>
      <c r="C67" s="56" t="s">
        <v>42</v>
      </c>
      <c r="D67" s="57"/>
      <c r="E67" s="57">
        <f>E64+E65+E66</f>
        <v>0</v>
      </c>
      <c r="F67" s="67"/>
      <c r="G67" s="40"/>
    </row>
    <row r="68" spans="1:7" ht="15.75" thickBot="1">
      <c r="A68" s="40"/>
      <c r="B68" s="45"/>
      <c r="C68" s="53"/>
      <c r="D68" s="55"/>
      <c r="E68" s="55"/>
      <c r="F68" s="55"/>
      <c r="G68" s="40"/>
    </row>
    <row r="69" spans="1:7" ht="15.75" thickBot="1">
      <c r="A69" s="40"/>
      <c r="B69" s="45"/>
      <c r="C69" s="53"/>
      <c r="D69" s="55"/>
      <c r="E69" s="55"/>
      <c r="F69" s="50"/>
      <c r="G69" s="40"/>
    </row>
    <row r="70" spans="1:7" ht="15.75" thickBot="1">
      <c r="A70" s="40"/>
      <c r="B70" s="45"/>
      <c r="C70" s="53"/>
      <c r="D70" s="55"/>
      <c r="E70" s="55"/>
      <c r="F70" s="50"/>
      <c r="G70" s="40"/>
    </row>
    <row r="71" spans="1:7" ht="15.75" thickBot="1">
      <c r="A71" s="40"/>
      <c r="B71" s="45"/>
      <c r="C71" s="53"/>
      <c r="D71" s="55"/>
      <c r="E71" s="55"/>
      <c r="F71" s="50"/>
      <c r="G71" s="40"/>
    </row>
    <row r="72" spans="1:7" ht="15.75" thickBot="1">
      <c r="A72" s="40"/>
      <c r="B72" s="45"/>
      <c r="C72" s="53"/>
      <c r="D72" s="55"/>
      <c r="E72" s="55"/>
      <c r="F72" s="50"/>
      <c r="G72" s="40"/>
    </row>
    <row r="73" spans="1:7" ht="15.75" thickBot="1">
      <c r="A73" s="40"/>
      <c r="B73" s="45"/>
      <c r="C73" s="53"/>
      <c r="D73" s="55"/>
      <c r="E73" s="55"/>
      <c r="F73" s="50"/>
      <c r="G73" s="40"/>
    </row>
    <row r="74" spans="1:7" ht="15.75" thickBot="1">
      <c r="A74" s="40"/>
      <c r="B74" s="45"/>
      <c r="C74" s="56" t="s">
        <v>27</v>
      </c>
      <c r="D74" s="55"/>
      <c r="E74" s="57">
        <f>E53+E62+E67</f>
        <v>1358</v>
      </c>
      <c r="F74" s="58">
        <f>F53+F62</f>
        <v>0</v>
      </c>
      <c r="G74" s="40"/>
    </row>
    <row r="75" spans="1:7">
      <c r="A75" s="68"/>
      <c r="B75" s="69"/>
      <c r="C75" s="70"/>
      <c r="D75" s="70"/>
      <c r="E75" s="70"/>
      <c r="F75" s="70"/>
      <c r="G75" s="40"/>
    </row>
    <row r="76" spans="1:7">
      <c r="A76" s="68"/>
      <c r="B76" s="68"/>
      <c r="C76" s="68"/>
      <c r="D76" s="68"/>
      <c r="E76" s="68"/>
      <c r="F76" s="68"/>
      <c r="G76" s="40"/>
    </row>
    <row r="77" spans="1:7">
      <c r="A77" s="40"/>
      <c r="B77" s="40"/>
      <c r="C77" s="40"/>
      <c r="D77" s="40"/>
      <c r="E77" s="40"/>
      <c r="F77" s="40"/>
      <c r="G77" s="40"/>
    </row>
    <row r="78" spans="1:7">
      <c r="A78" s="40"/>
      <c r="B78" s="42" t="s">
        <v>50</v>
      </c>
      <c r="C78" s="42"/>
      <c r="D78" s="42"/>
      <c r="E78" s="42"/>
      <c r="F78" s="42"/>
      <c r="G78" s="42"/>
    </row>
    <row r="79" spans="1:7">
      <c r="A79" s="40"/>
      <c r="B79" s="42"/>
      <c r="C79" s="42"/>
      <c r="D79" s="42"/>
      <c r="E79" s="42"/>
      <c r="F79" s="42"/>
      <c r="G79" s="42"/>
    </row>
    <row r="80" spans="1:7">
      <c r="A80" s="40"/>
      <c r="B80" s="42"/>
      <c r="C80" s="42"/>
      <c r="D80" s="42"/>
      <c r="E80" s="42"/>
      <c r="F80" s="42"/>
      <c r="G80" s="42"/>
    </row>
    <row r="81" spans="1:7">
      <c r="A81" s="40"/>
      <c r="B81" s="42"/>
      <c r="C81" s="42"/>
      <c r="D81" s="42"/>
      <c r="E81" s="42"/>
      <c r="F81" s="42"/>
      <c r="G81" s="42"/>
    </row>
    <row r="82" spans="1:7">
      <c r="A82" s="40"/>
      <c r="B82" s="40"/>
      <c r="C82" s="40"/>
      <c r="D82" s="40"/>
      <c r="E82" s="40"/>
      <c r="F82" s="40"/>
      <c r="G82" s="40"/>
    </row>
    <row r="83" spans="1:7">
      <c r="A83" s="40"/>
      <c r="B83" s="40"/>
      <c r="C83" s="40"/>
      <c r="D83" s="71"/>
      <c r="E83" s="40"/>
      <c r="F83" s="40"/>
      <c r="G83" s="40"/>
    </row>
    <row r="84" spans="1:7">
      <c r="A84" s="40"/>
      <c r="B84" s="40"/>
      <c r="C84" s="71" t="s">
        <v>51</v>
      </c>
      <c r="D84" s="71" t="s">
        <v>29</v>
      </c>
      <c r="E84" s="40"/>
      <c r="F84" s="40"/>
      <c r="G84" s="40"/>
    </row>
    <row r="85" spans="1:7">
      <c r="A85" s="40"/>
      <c r="B85" s="40"/>
      <c r="C85" s="40"/>
      <c r="D85" s="40"/>
      <c r="E85" s="40"/>
      <c r="F85" s="40"/>
      <c r="G85" s="40"/>
    </row>
    <row r="88" spans="1:7">
      <c r="C88" s="1"/>
      <c r="D88" s="1" t="s">
        <v>0</v>
      </c>
      <c r="E88" s="1"/>
      <c r="F88" s="1"/>
      <c r="G88" s="1"/>
    </row>
    <row r="89" spans="1:7">
      <c r="C89" s="1" t="s">
        <v>52</v>
      </c>
      <c r="D89" s="1"/>
      <c r="E89" s="1" t="s">
        <v>2</v>
      </c>
      <c r="F89" s="1"/>
      <c r="G89" s="1"/>
    </row>
    <row r="90" spans="1:7">
      <c r="C90" s="1"/>
      <c r="D90" s="1"/>
      <c r="E90" s="1"/>
      <c r="F90" s="1"/>
      <c r="G90" s="1"/>
    </row>
    <row r="91" spans="1:7">
      <c r="C91" s="1" t="s">
        <v>53</v>
      </c>
      <c r="D91" s="1"/>
      <c r="E91" s="1"/>
      <c r="F91" s="1"/>
      <c r="G91" s="1"/>
    </row>
    <row r="93" spans="1:7">
      <c r="C93" s="2"/>
      <c r="D93" s="2" t="s">
        <v>4</v>
      </c>
      <c r="E93" s="2"/>
      <c r="F93" s="2" t="s">
        <v>54</v>
      </c>
    </row>
    <row r="94" spans="1:7" ht="15.75">
      <c r="C94" s="72" t="s">
        <v>32</v>
      </c>
      <c r="D94" s="2"/>
      <c r="E94" s="2"/>
      <c r="F94" s="2"/>
    </row>
    <row r="95" spans="1:7">
      <c r="C95" s="1" t="s">
        <v>55</v>
      </c>
      <c r="D95" s="1"/>
      <c r="E95" s="73">
        <v>7</v>
      </c>
      <c r="F95" s="1" t="s">
        <v>8</v>
      </c>
    </row>
    <row r="96" spans="1:7">
      <c r="C96" s="1" t="s">
        <v>10</v>
      </c>
      <c r="D96" s="1"/>
      <c r="E96" s="73">
        <v>0</v>
      </c>
      <c r="F96" s="1" t="s">
        <v>8</v>
      </c>
    </row>
    <row r="97" spans="2:6">
      <c r="C97" s="1" t="s">
        <v>34</v>
      </c>
      <c r="D97" s="1"/>
      <c r="E97" s="73"/>
      <c r="F97" s="1" t="s">
        <v>8</v>
      </c>
    </row>
    <row r="98" spans="2:6">
      <c r="C98" s="1" t="s">
        <v>12</v>
      </c>
      <c r="D98" s="1"/>
      <c r="E98" s="2">
        <f>E95+E96</f>
        <v>7</v>
      </c>
      <c r="F98" s="1" t="s">
        <v>8</v>
      </c>
    </row>
    <row r="99" spans="2:6" ht="65.25" thickBot="1">
      <c r="B99" s="74" t="s">
        <v>13</v>
      </c>
      <c r="C99" s="74" t="s">
        <v>14</v>
      </c>
      <c r="D99" s="75" t="s">
        <v>15</v>
      </c>
      <c r="E99" s="74" t="s">
        <v>16</v>
      </c>
      <c r="F99" s="74" t="s">
        <v>17</v>
      </c>
    </row>
    <row r="100" spans="2:6" ht="15.75" thickBot="1">
      <c r="B100" s="76"/>
      <c r="C100" s="77" t="s">
        <v>18</v>
      </c>
      <c r="D100" s="78"/>
      <c r="E100" s="78"/>
      <c r="F100" s="78"/>
    </row>
    <row r="101" spans="2:6" ht="15.75" thickBot="1">
      <c r="B101" s="76">
        <v>1</v>
      </c>
      <c r="C101" s="48" t="s">
        <v>35</v>
      </c>
      <c r="D101" s="49">
        <v>250</v>
      </c>
      <c r="E101" s="49">
        <v>183</v>
      </c>
      <c r="F101" s="79">
        <f>'[3]5'!$I$19</f>
        <v>11.20611111111111</v>
      </c>
    </row>
    <row r="102" spans="2:6" ht="15.75" thickBot="1">
      <c r="B102" s="76">
        <v>2</v>
      </c>
      <c r="C102" s="48" t="s">
        <v>36</v>
      </c>
      <c r="D102" s="51" t="s">
        <v>37</v>
      </c>
      <c r="E102" s="49">
        <v>118</v>
      </c>
      <c r="F102" s="79">
        <f>'[3]5'!$I$23</f>
        <v>8.3859999999999992</v>
      </c>
    </row>
    <row r="103" spans="2:6" ht="15.75" thickBot="1">
      <c r="B103" s="76">
        <v>3</v>
      </c>
      <c r="C103" s="48" t="s">
        <v>38</v>
      </c>
      <c r="D103" s="49" t="s">
        <v>39</v>
      </c>
      <c r="E103" s="49">
        <v>142</v>
      </c>
      <c r="F103" s="79">
        <f>'[3]5'!$I$26</f>
        <v>14.585666666666667</v>
      </c>
    </row>
    <row r="104" spans="2:6" ht="15.75" thickBot="1">
      <c r="B104" s="76">
        <v>4</v>
      </c>
      <c r="C104" s="52" t="s">
        <v>40</v>
      </c>
      <c r="D104" s="49">
        <v>30</v>
      </c>
      <c r="E104" s="49">
        <v>61</v>
      </c>
      <c r="F104" s="79">
        <f>'[3]5'!$I$27</f>
        <v>1.7999999999999998</v>
      </c>
    </row>
    <row r="105" spans="2:6" ht="15.75" thickBot="1">
      <c r="B105" s="76"/>
      <c r="C105" s="80" t="s">
        <v>42</v>
      </c>
      <c r="D105" s="81"/>
      <c r="E105" s="81">
        <f>SUM(E101:E104)</f>
        <v>504</v>
      </c>
      <c r="F105" s="82">
        <f>SUM(F101:F104)</f>
        <v>35.977777777777774</v>
      </c>
    </row>
    <row r="106" spans="2:6" ht="15.75" thickBot="1">
      <c r="B106" s="76"/>
      <c r="C106" s="83" t="s">
        <v>43</v>
      </c>
      <c r="D106" s="84"/>
      <c r="E106" s="84"/>
      <c r="F106" s="84"/>
    </row>
    <row r="107" spans="2:6" ht="15.75" thickBot="1">
      <c r="B107" s="76">
        <v>1</v>
      </c>
      <c r="C107" s="48" t="s">
        <v>56</v>
      </c>
      <c r="D107" s="59">
        <v>80</v>
      </c>
      <c r="E107" s="60">
        <v>75</v>
      </c>
      <c r="F107" s="79">
        <f>'[3]5'!$I$34</f>
        <v>5.0885000000000007</v>
      </c>
    </row>
    <row r="108" spans="2:6" ht="30.75" thickBot="1">
      <c r="B108" s="85">
        <v>2</v>
      </c>
      <c r="C108" s="61" t="s">
        <v>45</v>
      </c>
      <c r="D108" s="62" t="s">
        <v>46</v>
      </c>
      <c r="E108" s="60">
        <v>124</v>
      </c>
      <c r="F108" s="79">
        <f>'[3]5'!$I$44</f>
        <v>21.883998341600218</v>
      </c>
    </row>
    <row r="109" spans="2:6" ht="15.75" thickBot="1">
      <c r="B109" s="85">
        <v>3</v>
      </c>
      <c r="C109" s="16" t="s">
        <v>21</v>
      </c>
      <c r="D109" s="62">
        <v>100</v>
      </c>
      <c r="E109" s="60">
        <v>158</v>
      </c>
      <c r="F109" s="79">
        <f>'[3]5'!$I$52</f>
        <v>22.884190476190476</v>
      </c>
    </row>
    <row r="110" spans="2:6" ht="15.75" thickBot="1">
      <c r="B110" s="85">
        <v>4</v>
      </c>
      <c r="C110" s="19" t="s">
        <v>22</v>
      </c>
      <c r="D110" s="62">
        <v>180</v>
      </c>
      <c r="E110" s="60">
        <v>189</v>
      </c>
      <c r="F110" s="79">
        <f>'[3]5'!$I$58</f>
        <v>20.562301587251582</v>
      </c>
    </row>
    <row r="111" spans="2:6" ht="15.75" thickBot="1">
      <c r="B111" s="85">
        <v>5</v>
      </c>
      <c r="C111" s="63" t="s">
        <v>47</v>
      </c>
      <c r="D111" s="62">
        <v>200</v>
      </c>
      <c r="E111" s="60">
        <v>75</v>
      </c>
      <c r="F111" s="79">
        <f>'[3]5'!$I$61</f>
        <v>2.04</v>
      </c>
    </row>
    <row r="112" spans="2:6" ht="15.75" thickBot="1">
      <c r="B112" s="76">
        <v>6</v>
      </c>
      <c r="C112" s="64" t="s">
        <v>48</v>
      </c>
      <c r="D112" s="62">
        <v>80</v>
      </c>
      <c r="E112" s="60">
        <v>152</v>
      </c>
      <c r="F112" s="79">
        <f>'[3]5'!$I$62</f>
        <v>2.7249999999999979</v>
      </c>
    </row>
    <row r="113" spans="2:6" ht="15.75" thickBot="1">
      <c r="B113" s="76">
        <v>7</v>
      </c>
      <c r="C113" s="65" t="s">
        <v>24</v>
      </c>
      <c r="D113" s="62">
        <v>40</v>
      </c>
      <c r="E113" s="60">
        <v>81</v>
      </c>
      <c r="F113" s="79">
        <f>'[3]5'!$I$63</f>
        <v>3.3428571428571421</v>
      </c>
    </row>
    <row r="114" spans="2:6" ht="15.75" thickBot="1">
      <c r="B114" s="76"/>
      <c r="C114" s="80" t="s">
        <v>42</v>
      </c>
      <c r="D114" s="81"/>
      <c r="E114" s="81">
        <f>SUM(E107:E113)</f>
        <v>854</v>
      </c>
      <c r="F114" s="82">
        <f>SUM(F107:F113)</f>
        <v>78.526847547899422</v>
      </c>
    </row>
    <row r="115" spans="2:6" ht="15.75" thickBot="1">
      <c r="B115" s="76"/>
      <c r="C115" s="80" t="s">
        <v>49</v>
      </c>
      <c r="D115" s="84"/>
      <c r="E115" s="84"/>
      <c r="F115" s="84"/>
    </row>
    <row r="116" spans="2:6" ht="15.75" thickBot="1">
      <c r="B116" s="76">
        <v>1</v>
      </c>
      <c r="C116" s="86" t="s">
        <v>57</v>
      </c>
      <c r="D116" s="60">
        <v>200</v>
      </c>
      <c r="E116" s="60">
        <v>112</v>
      </c>
      <c r="F116" s="79">
        <f>'[3]5'!$I$65</f>
        <v>12.21428571428568</v>
      </c>
    </row>
    <row r="117" spans="2:6" ht="15.75" thickBot="1">
      <c r="B117" s="76">
        <v>2</v>
      </c>
      <c r="C117" s="87" t="s">
        <v>58</v>
      </c>
      <c r="D117" s="60">
        <v>80</v>
      </c>
      <c r="E117" s="60">
        <v>247</v>
      </c>
      <c r="F117" s="79">
        <f>'[3]5'!$I$66</f>
        <v>38.5</v>
      </c>
    </row>
    <row r="118" spans="2:6" ht="15.75" thickBot="1">
      <c r="B118" s="76">
        <v>3</v>
      </c>
      <c r="C118" s="83"/>
      <c r="D118" s="60"/>
      <c r="E118" s="60"/>
      <c r="F118" s="79"/>
    </row>
    <row r="119" spans="2:6" ht="15.75" thickBot="1">
      <c r="B119" s="76"/>
      <c r="C119" s="80" t="s">
        <v>42</v>
      </c>
      <c r="D119" s="81"/>
      <c r="E119" s="81">
        <f>SUM(E116:E118)</f>
        <v>359</v>
      </c>
      <c r="F119" s="82">
        <f>SUM(F116:F118)</f>
        <v>50.71428571428568</v>
      </c>
    </row>
    <row r="120" spans="2:6" ht="15.75" thickBot="1">
      <c r="B120" s="76"/>
      <c r="C120" s="88" t="s">
        <v>59</v>
      </c>
      <c r="D120" s="49" t="s">
        <v>60</v>
      </c>
      <c r="E120" s="49">
        <v>241</v>
      </c>
      <c r="F120" s="89">
        <f>'[3]5'!$I$80</f>
        <v>0</v>
      </c>
    </row>
    <row r="121" spans="2:6" ht="15.75" thickBot="1">
      <c r="B121" s="76"/>
      <c r="C121" s="90" t="s">
        <v>61</v>
      </c>
      <c r="D121" s="49">
        <v>180</v>
      </c>
      <c r="E121" s="49">
        <v>134</v>
      </c>
      <c r="F121" s="89">
        <f>'[3]5'!$I$84</f>
        <v>0</v>
      </c>
    </row>
    <row r="122" spans="2:6" ht="15.75" thickBot="1">
      <c r="B122" s="76"/>
      <c r="C122" s="91" t="s">
        <v>62</v>
      </c>
      <c r="D122" s="49">
        <v>200</v>
      </c>
      <c r="E122" s="49">
        <v>90</v>
      </c>
      <c r="F122" s="89">
        <f>'[3]5'!$I$85</f>
        <v>0</v>
      </c>
    </row>
    <row r="123" spans="2:6" ht="15.75" thickBot="1">
      <c r="B123" s="76"/>
      <c r="C123" s="65" t="s">
        <v>63</v>
      </c>
      <c r="D123" s="49">
        <v>180</v>
      </c>
      <c r="E123" s="49">
        <v>36</v>
      </c>
      <c r="F123" s="89">
        <f>'[3]5'!$I$86</f>
        <v>0</v>
      </c>
    </row>
    <row r="124" spans="2:6" ht="15.75" thickBot="1">
      <c r="B124" s="76"/>
      <c r="C124" s="64" t="s">
        <v>48</v>
      </c>
      <c r="D124" s="49">
        <v>30</v>
      </c>
      <c r="E124" s="49">
        <v>57</v>
      </c>
      <c r="F124" s="89">
        <f>'[3]5'!$I$87</f>
        <v>0</v>
      </c>
    </row>
    <row r="125" spans="2:6" ht="15.75" thickBot="1">
      <c r="B125" s="76"/>
      <c r="C125" s="65" t="s">
        <v>24</v>
      </c>
      <c r="D125" s="49">
        <v>30</v>
      </c>
      <c r="E125" s="49">
        <v>61</v>
      </c>
      <c r="F125" s="89">
        <f>'[3]5'!$I$88</f>
        <v>0</v>
      </c>
    </row>
    <row r="126" spans="2:6" ht="15.75" thickBot="1">
      <c r="B126" s="76"/>
      <c r="C126" s="92" t="s">
        <v>64</v>
      </c>
      <c r="D126" s="49">
        <v>200</v>
      </c>
      <c r="E126" s="49">
        <v>178</v>
      </c>
      <c r="F126" s="89">
        <f>'[3]5'!$I$90</f>
        <v>0</v>
      </c>
    </row>
    <row r="127" spans="2:6" ht="16.5" thickBot="1">
      <c r="B127" s="76"/>
      <c r="C127" s="80" t="s">
        <v>42</v>
      </c>
      <c r="D127" s="84"/>
      <c r="E127" s="93">
        <f>SUM(E121:E126)</f>
        <v>556</v>
      </c>
      <c r="F127" s="94">
        <f>SUM(F120:F126)</f>
        <v>0</v>
      </c>
    </row>
    <row r="128" spans="2:6" ht="15.75" thickBot="1">
      <c r="B128" s="76"/>
      <c r="C128" s="80" t="s">
        <v>27</v>
      </c>
      <c r="D128" s="84"/>
      <c r="E128" s="81">
        <f>E105+E114+E119+E127</f>
        <v>2273</v>
      </c>
      <c r="F128" s="82">
        <f>F105+F114+F119+F127</f>
        <v>165.21891103996288</v>
      </c>
    </row>
    <row r="129" spans="1:7">
      <c r="A129" s="34"/>
      <c r="B129" s="2" t="s">
        <v>50</v>
      </c>
      <c r="C129" s="2"/>
      <c r="D129" s="2"/>
      <c r="E129" s="2"/>
      <c r="F129" s="95"/>
    </row>
    <row r="130" spans="1:7">
      <c r="A130" s="34"/>
      <c r="B130" s="2"/>
      <c r="C130" s="2"/>
      <c r="D130" s="2"/>
      <c r="E130" s="2"/>
      <c r="F130" s="34"/>
    </row>
    <row r="131" spans="1:7">
      <c r="B131" s="2"/>
      <c r="C131" t="s">
        <v>65</v>
      </c>
      <c r="D131" t="s">
        <v>29</v>
      </c>
    </row>
    <row r="132" spans="1:7">
      <c r="B132" s="2"/>
      <c r="C132" s="2"/>
      <c r="D132" s="2"/>
      <c r="E132" s="2"/>
      <c r="F132" s="2"/>
      <c r="G132" s="2"/>
    </row>
    <row r="133" spans="1:7">
      <c r="F133" s="2"/>
      <c r="G133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2021-01-28T18:26:44Z</dcterms:modified>
</cp:coreProperties>
</file>