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</externalReferences>
  <calcPr calcId="124519"/>
</workbook>
</file>

<file path=xl/calcChain.xml><?xml version="1.0" encoding="utf-8"?>
<calcChain xmlns="http://schemas.openxmlformats.org/spreadsheetml/2006/main">
  <c r="F127" i="1"/>
  <c r="E126"/>
  <c r="F125"/>
  <c r="F124"/>
  <c r="F123"/>
  <c r="F122"/>
  <c r="F121"/>
  <c r="E119"/>
  <c r="F118"/>
  <c r="F117"/>
  <c r="E115"/>
  <c r="E128" s="1"/>
  <c r="F114"/>
  <c r="F113"/>
  <c r="F112"/>
  <c r="F111"/>
  <c r="F110"/>
  <c r="F109"/>
  <c r="F108"/>
  <c r="E106"/>
  <c r="F105"/>
  <c r="F104"/>
  <c r="F103"/>
  <c r="F102"/>
  <c r="F101"/>
  <c r="E98"/>
  <c r="E62"/>
  <c r="E75" s="1"/>
  <c r="F61"/>
  <c r="F60"/>
  <c r="F59"/>
  <c r="F57"/>
  <c r="F56"/>
  <c r="F55"/>
  <c r="F54"/>
  <c r="E52"/>
  <c r="E68" s="1"/>
  <c r="F51"/>
  <c r="F50"/>
  <c r="F49"/>
  <c r="F48"/>
  <c r="F47"/>
  <c r="E44"/>
  <c r="F52" l="1"/>
  <c r="F68" s="1"/>
  <c r="F75" s="1"/>
  <c r="F62"/>
  <c r="F126"/>
  <c r="F106"/>
  <c r="F115"/>
  <c r="F119"/>
  <c r="E22"/>
  <c r="E23" s="1"/>
  <c r="F21"/>
  <c r="F20"/>
  <c r="F19"/>
  <c r="F18"/>
  <c r="F17"/>
  <c r="F16"/>
  <c r="E13"/>
  <c r="F128" l="1"/>
  <c r="F22"/>
  <c r="F23" s="1"/>
</calcChain>
</file>

<file path=xl/sharedStrings.xml><?xml version="1.0" encoding="utf-8"?>
<sst xmlns="http://schemas.openxmlformats.org/spreadsheetml/2006/main" count="135" uniqueCount="77">
  <si>
    <t>Утверждаю</t>
  </si>
  <si>
    <t xml:space="preserve">                           Руководитель</t>
  </si>
  <si>
    <t>Ибуков В.А.</t>
  </si>
  <si>
    <t>Филиал Тукузская СОШ Вагайского района Тюменской области</t>
  </si>
  <si>
    <t>МЕНЮ</t>
  </si>
  <si>
    <t xml:space="preserve">                     на "13" января  2021 года</t>
  </si>
  <si>
    <t>3день</t>
  </si>
  <si>
    <t>Количество детей м/об 1-4кл</t>
  </si>
  <si>
    <t>чел.</t>
  </si>
  <si>
    <t>Количество детей м/об 5-11кл</t>
  </si>
  <si>
    <t>Количество детей учащихся</t>
  </si>
  <si>
    <t>коррекционники</t>
  </si>
  <si>
    <t>всего довольствующихся</t>
  </si>
  <si>
    <t>№ п/п</t>
  </si>
  <si>
    <t>Наименование блюда</t>
  </si>
  <si>
    <t>Выход блюда в граммах на 1 чел</t>
  </si>
  <si>
    <t>Калорийность</t>
  </si>
  <si>
    <t>Цена</t>
  </si>
  <si>
    <r>
      <t xml:space="preserve">     </t>
    </r>
    <r>
      <rPr>
        <b/>
        <i/>
        <sz val="12"/>
        <rFont val="Arial"/>
        <family val="2"/>
        <charset val="204"/>
      </rPr>
      <t>Завтрак</t>
    </r>
  </si>
  <si>
    <t>Бутерброд с сыром</t>
  </si>
  <si>
    <t>20/15/5</t>
  </si>
  <si>
    <t>Курица запеченная</t>
  </si>
  <si>
    <t>100</t>
  </si>
  <si>
    <t>Овощи тушеные в соусе</t>
  </si>
  <si>
    <t>180</t>
  </si>
  <si>
    <t>Чай с сахаром и лимоном</t>
  </si>
  <si>
    <t>200,/5</t>
  </si>
  <si>
    <t>Хлеб ржаной</t>
  </si>
  <si>
    <t>Фрукт</t>
  </si>
  <si>
    <t>итого</t>
  </si>
  <si>
    <t>Всего</t>
  </si>
  <si>
    <t>зав. Хоз.</t>
  </si>
  <si>
    <t>Мухаматуллина Л.С.</t>
  </si>
  <si>
    <t xml:space="preserve">                           Заведующий филиалом</t>
  </si>
  <si>
    <t xml:space="preserve">                     на "13" января 2021 года</t>
  </si>
  <si>
    <t>Количество детей ОВЗ</t>
  </si>
  <si>
    <t>Количество персонала</t>
  </si>
  <si>
    <t>Суп молочный с крупой</t>
  </si>
  <si>
    <t>Чай с лимоном</t>
  </si>
  <si>
    <t>200/5</t>
  </si>
  <si>
    <t>хлеб ржаной</t>
  </si>
  <si>
    <t>Фрукты</t>
  </si>
  <si>
    <r>
      <t xml:space="preserve"> </t>
    </r>
    <r>
      <rPr>
        <b/>
        <i/>
        <sz val="12"/>
        <rFont val="Arial"/>
        <family val="2"/>
        <charset val="204"/>
      </rPr>
      <t>Обед</t>
    </r>
  </si>
  <si>
    <t>салат картофельный с зеленым горошком</t>
  </si>
  <si>
    <t>солянка домашняя со сметаной</t>
  </si>
  <si>
    <t>250/10/5</t>
  </si>
  <si>
    <t>курица запеченная</t>
  </si>
  <si>
    <t>салат картофельный</t>
  </si>
  <si>
    <t>Отвар из плодов шиповника</t>
  </si>
  <si>
    <t>хлеб пшеничный</t>
  </si>
  <si>
    <t>Удешевление питания за счет продуктов с пришкольного участка</t>
  </si>
  <si>
    <t xml:space="preserve">зав.хоз </t>
  </si>
  <si>
    <t xml:space="preserve">                    Заведующий филиалом        </t>
  </si>
  <si>
    <t xml:space="preserve"> Тукузская СОШ Вагайского района Тюменской области</t>
  </si>
  <si>
    <t>3 день</t>
  </si>
  <si>
    <t>Количество детей малообеспеченных</t>
  </si>
  <si>
    <t>Бутерброд горячий с сыром №10-2004</t>
  </si>
  <si>
    <t>Суп молочный с крупой №162-1996</t>
  </si>
  <si>
    <t>Чай с лимоном №686-2004</t>
  </si>
  <si>
    <t>яблоко</t>
  </si>
  <si>
    <t>Обед</t>
  </si>
  <si>
    <t>Салат картофельный с зеленым горошком №65-2013, Пермь</t>
  </si>
  <si>
    <t>Солянка домашняя со сметаной №157-2004</t>
  </si>
  <si>
    <t>250/10/20/5</t>
  </si>
  <si>
    <t xml:space="preserve">Курица запеченная №494-2004 </t>
  </si>
  <si>
    <t>Овощи тушеные в соусе (р.18/3-2011, Екатеринбург)</t>
  </si>
  <si>
    <t>Отвар из плодов шиповника №705-2004</t>
  </si>
  <si>
    <t>Хлеб пшеничный</t>
  </si>
  <si>
    <t>Полдник</t>
  </si>
  <si>
    <t>Сдоба с повидлом</t>
  </si>
  <si>
    <t xml:space="preserve">Сок </t>
  </si>
  <si>
    <t>Ужин</t>
  </si>
  <si>
    <t>Яйцо отварное</t>
  </si>
  <si>
    <t>Плов из говядины</t>
  </si>
  <si>
    <t>Кисель из свежих ягод + Витамин С, №590-1996</t>
  </si>
  <si>
    <t>Кисломолочный напиток</t>
  </si>
  <si>
    <t>Завхоз  _______________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</si>
</sst>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b/>
      <sz val="12"/>
      <name val="Arial"/>
      <family val="2"/>
    </font>
    <font>
      <b/>
      <sz val="12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indexed="3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/>
    <xf numFmtId="0" fontId="1" fillId="0" borderId="0" xfId="0" applyFont="1" applyFill="1"/>
    <xf numFmtId="0" fontId="0" fillId="0" borderId="0" xfId="0" applyFill="1"/>
    <xf numFmtId="0" fontId="2" fillId="0" borderId="0" xfId="0" applyFont="1"/>
    <xf numFmtId="0" fontId="2" fillId="0" borderId="0" xfId="0" applyFont="1" applyFill="1"/>
    <xf numFmtId="0" fontId="2" fillId="0" borderId="1" xfId="0" applyFont="1" applyBorder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0" fillId="0" borderId="1" xfId="0" applyBorder="1"/>
    <xf numFmtId="0" fontId="3" fillId="0" borderId="2" xfId="0" applyFont="1" applyBorder="1" applyAlignment="1">
      <alignment horizontal="justify" vertical="top" wrapText="1"/>
    </xf>
    <xf numFmtId="0" fontId="3" fillId="0" borderId="3" xfId="0" applyFont="1" applyFill="1" applyBorder="1" applyAlignment="1">
      <alignment horizontal="justify" vertical="top" wrapText="1"/>
    </xf>
    <xf numFmtId="0" fontId="3" fillId="0" borderId="4" xfId="0" applyFont="1" applyBorder="1" applyAlignment="1">
      <alignment horizontal="justify" vertical="top" wrapText="1"/>
    </xf>
    <xf numFmtId="14" fontId="3" fillId="0" borderId="5" xfId="0" applyNumberFormat="1" applyFont="1" applyFill="1" applyBorder="1" applyAlignment="1">
      <alignment horizontal="justify" vertical="top" wrapText="1"/>
    </xf>
    <xf numFmtId="0" fontId="3" fillId="0" borderId="5" xfId="0" applyFont="1" applyFill="1" applyBorder="1" applyAlignment="1">
      <alignment horizontal="justify" vertical="top" wrapText="1"/>
    </xf>
    <xf numFmtId="2" fontId="3" fillId="0" borderId="5" xfId="0" applyNumberFormat="1" applyFont="1" applyFill="1" applyBorder="1" applyAlignment="1">
      <alignment horizontal="justify" vertical="top" wrapText="1"/>
    </xf>
    <xf numFmtId="49" fontId="3" fillId="0" borderId="5" xfId="0" applyNumberFormat="1" applyFont="1" applyFill="1" applyBorder="1" applyAlignment="1">
      <alignment horizontal="justify" vertical="top" wrapText="1"/>
    </xf>
    <xf numFmtId="0" fontId="3" fillId="0" borderId="6" xfId="0" applyFont="1" applyBorder="1" applyAlignment="1">
      <alignment horizontal="justify" vertical="top" wrapText="1"/>
    </xf>
    <xf numFmtId="49" fontId="3" fillId="0" borderId="7" xfId="0" applyNumberFormat="1" applyFont="1" applyFill="1" applyBorder="1" applyAlignment="1">
      <alignment horizontal="justify" vertical="top" wrapText="1"/>
    </xf>
    <xf numFmtId="0" fontId="3" fillId="0" borderId="7" xfId="0" applyFont="1" applyFill="1" applyBorder="1" applyAlignment="1">
      <alignment horizontal="justify" vertical="top" wrapText="1"/>
    </xf>
    <xf numFmtId="2" fontId="3" fillId="0" borderId="7" xfId="0" applyNumberFormat="1" applyFont="1" applyFill="1" applyBorder="1" applyAlignment="1">
      <alignment horizontal="justify" vertical="top" wrapText="1"/>
    </xf>
    <xf numFmtId="0" fontId="0" fillId="0" borderId="8" xfId="0" applyBorder="1"/>
    <xf numFmtId="0" fontId="3" fillId="0" borderId="1" xfId="0" applyFont="1" applyBorder="1" applyAlignment="1">
      <alignment horizontal="justify" vertical="top" wrapText="1"/>
    </xf>
    <xf numFmtId="1" fontId="3" fillId="0" borderId="1" xfId="0" applyNumberFormat="1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justify" vertical="top" wrapText="1"/>
    </xf>
    <xf numFmtId="2" fontId="3" fillId="0" borderId="1" xfId="0" applyNumberFormat="1" applyFont="1" applyFill="1" applyBorder="1" applyAlignment="1">
      <alignment horizontal="justify" vertical="top" wrapText="1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4" fillId="0" borderId="4" xfId="0" applyFont="1" applyBorder="1" applyAlignment="1">
      <alignment horizontal="justify" vertical="top" wrapText="1"/>
    </xf>
    <xf numFmtId="0" fontId="4" fillId="0" borderId="5" xfId="0" applyFont="1" applyFill="1" applyBorder="1" applyAlignment="1">
      <alignment horizontal="justify" vertical="top" wrapText="1"/>
    </xf>
    <xf numFmtId="2" fontId="4" fillId="0" borderId="5" xfId="0" applyNumberFormat="1" applyFont="1" applyFill="1" applyBorder="1" applyAlignment="1">
      <alignment horizontal="justify" vertical="top" wrapText="1"/>
    </xf>
    <xf numFmtId="0" fontId="0" fillId="0" borderId="0" xfId="0" applyBorder="1"/>
    <xf numFmtId="0" fontId="0" fillId="0" borderId="12" xfId="0" applyBorder="1"/>
    <xf numFmtId="0" fontId="0" fillId="0" borderId="13" xfId="0" applyBorder="1"/>
    <xf numFmtId="0" fontId="6" fillId="0" borderId="0" xfId="0" applyFont="1"/>
    <xf numFmtId="0" fontId="2" fillId="2" borderId="0" xfId="0" applyFont="1" applyFill="1"/>
    <xf numFmtId="0" fontId="1" fillId="2" borderId="0" xfId="0" applyFont="1" applyFill="1"/>
    <xf numFmtId="0" fontId="2" fillId="0" borderId="1" xfId="0" applyFont="1" applyBorder="1" applyAlignment="1">
      <alignment wrapText="1"/>
    </xf>
    <xf numFmtId="0" fontId="3" fillId="0" borderId="3" xfId="0" applyFont="1" applyBorder="1" applyAlignment="1">
      <alignment horizontal="justify" vertical="top" wrapText="1"/>
    </xf>
    <xf numFmtId="0" fontId="0" fillId="0" borderId="14" xfId="0" applyBorder="1"/>
    <xf numFmtId="2" fontId="3" fillId="0" borderId="4" xfId="0" applyNumberFormat="1" applyFont="1" applyBorder="1" applyAlignment="1">
      <alignment horizontal="justify" vertical="top" wrapText="1"/>
    </xf>
    <xf numFmtId="0" fontId="3" fillId="0" borderId="4" xfId="0" applyNumberFormat="1" applyFont="1" applyBorder="1" applyAlignment="1">
      <alignment horizontal="justify" vertical="top" wrapText="1"/>
    </xf>
    <xf numFmtId="0" fontId="3" fillId="0" borderId="5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justify" vertical="top" wrapText="1"/>
    </xf>
    <xf numFmtId="2" fontId="4" fillId="0" borderId="5" xfId="0" applyNumberFormat="1" applyFont="1" applyBorder="1" applyAlignment="1">
      <alignment horizontal="justify" vertical="top" wrapText="1"/>
    </xf>
    <xf numFmtId="0" fontId="3" fillId="0" borderId="0" xfId="0" applyFont="1"/>
    <xf numFmtId="0" fontId="7" fillId="0" borderId="0" xfId="0" applyFont="1"/>
    <xf numFmtId="0" fontId="4" fillId="0" borderId="0" xfId="0" applyFont="1"/>
    <xf numFmtId="0" fontId="4" fillId="3" borderId="0" xfId="0" applyFont="1" applyFill="1"/>
    <xf numFmtId="0" fontId="4" fillId="0" borderId="15" xfId="0" applyFont="1" applyBorder="1"/>
    <xf numFmtId="0" fontId="4" fillId="0" borderId="16" xfId="0" applyFont="1" applyBorder="1"/>
    <xf numFmtId="0" fontId="4" fillId="0" borderId="13" xfId="0" applyFont="1" applyBorder="1"/>
    <xf numFmtId="0" fontId="4" fillId="0" borderId="17" xfId="0" applyFont="1" applyBorder="1"/>
    <xf numFmtId="0" fontId="3" fillId="0" borderId="2" xfId="0" applyFont="1" applyBorder="1"/>
    <xf numFmtId="0" fontId="3" fillId="0" borderId="13" xfId="0" applyFont="1" applyBorder="1" applyAlignment="1">
      <alignment horizontal="justify" vertical="top" wrapText="1"/>
    </xf>
    <xf numFmtId="0" fontId="3" fillId="0" borderId="18" xfId="0" applyFont="1" applyBorder="1"/>
    <xf numFmtId="1" fontId="5" fillId="0" borderId="11" xfId="0" applyNumberFormat="1" applyFont="1" applyBorder="1" applyAlignment="1">
      <alignment vertical="center"/>
    </xf>
    <xf numFmtId="0" fontId="3" fillId="4" borderId="11" xfId="0" applyFont="1" applyFill="1" applyBorder="1" applyAlignment="1">
      <alignment horizontal="justify" vertical="top" wrapText="1"/>
    </xf>
    <xf numFmtId="0" fontId="3" fillId="3" borderId="18" xfId="0" applyFont="1" applyFill="1" applyBorder="1" applyAlignment="1">
      <alignment horizontal="justify" vertical="top" wrapText="1"/>
    </xf>
    <xf numFmtId="2" fontId="3" fillId="3" borderId="11" xfId="0" applyNumberFormat="1" applyFont="1" applyFill="1" applyBorder="1" applyAlignment="1">
      <alignment horizontal="justify" vertical="top" wrapText="1"/>
    </xf>
    <xf numFmtId="0" fontId="3" fillId="0" borderId="1" xfId="0" applyFont="1" applyBorder="1"/>
    <xf numFmtId="0" fontId="5" fillId="0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justify" vertical="top" wrapText="1"/>
    </xf>
    <xf numFmtId="2" fontId="3" fillId="3" borderId="1" xfId="0" applyNumberFormat="1" applyFont="1" applyFill="1" applyBorder="1" applyAlignment="1">
      <alignment horizontal="justify" vertical="top" wrapText="1"/>
    </xf>
    <xf numFmtId="0" fontId="5" fillId="0" borderId="1" xfId="0" applyFont="1" applyBorder="1" applyAlignment="1">
      <alignment vertical="center"/>
    </xf>
    <xf numFmtId="49" fontId="3" fillId="3" borderId="1" xfId="0" applyNumberFormat="1" applyFont="1" applyFill="1" applyBorder="1" applyAlignment="1">
      <alignment horizontal="justify" vertical="top" wrapText="1"/>
    </xf>
    <xf numFmtId="0" fontId="5" fillId="2" borderId="1" xfId="0" applyFont="1" applyFill="1" applyBorder="1" applyAlignment="1">
      <alignment vertical="center"/>
    </xf>
    <xf numFmtId="0" fontId="3" fillId="0" borderId="14" xfId="0" applyFont="1" applyBorder="1"/>
    <xf numFmtId="0" fontId="5" fillId="2" borderId="14" xfId="0" applyFont="1" applyFill="1" applyBorder="1" applyAlignment="1">
      <alignment horizontal="left" vertical="center"/>
    </xf>
    <xf numFmtId="0" fontId="3" fillId="4" borderId="14" xfId="0" applyFont="1" applyFill="1" applyBorder="1" applyAlignment="1">
      <alignment horizontal="justify" vertical="top" wrapText="1"/>
    </xf>
    <xf numFmtId="0" fontId="3" fillId="3" borderId="19" xfId="0" applyFont="1" applyFill="1" applyBorder="1" applyAlignment="1">
      <alignment horizontal="justify" vertical="top" wrapText="1"/>
    </xf>
    <xf numFmtId="2" fontId="3" fillId="3" borderId="14" xfId="0" applyNumberFormat="1" applyFont="1" applyFill="1" applyBorder="1" applyAlignment="1">
      <alignment horizontal="justify" vertical="top" wrapText="1"/>
    </xf>
    <xf numFmtId="0" fontId="3" fillId="0" borderId="15" xfId="0" applyFont="1" applyBorder="1"/>
    <xf numFmtId="0" fontId="4" fillId="0" borderId="15" xfId="0" applyFont="1" applyBorder="1" applyAlignment="1">
      <alignment horizontal="justify" vertical="top" wrapText="1"/>
    </xf>
    <xf numFmtId="2" fontId="4" fillId="0" borderId="17" xfId="0" applyNumberFormat="1" applyFont="1" applyBorder="1" applyAlignment="1">
      <alignment horizontal="justify" vertical="top" wrapText="1"/>
    </xf>
    <xf numFmtId="0" fontId="5" fillId="0" borderId="2" xfId="0" applyFont="1" applyBorder="1" applyAlignment="1">
      <alignment horizontal="justify" vertical="top" wrapText="1"/>
    </xf>
    <xf numFmtId="2" fontId="3" fillId="0" borderId="2" xfId="0" applyNumberFormat="1" applyFont="1" applyBorder="1" applyAlignment="1">
      <alignment horizontal="justify" vertical="top" wrapText="1"/>
    </xf>
    <xf numFmtId="0" fontId="5" fillId="0" borderId="18" xfId="0" applyFont="1" applyFill="1" applyBorder="1" applyAlignment="1">
      <alignment vertical="center"/>
    </xf>
    <xf numFmtId="2" fontId="3" fillId="3" borderId="18" xfId="0" applyNumberFormat="1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justify" vertical="top" wrapText="1"/>
    </xf>
    <xf numFmtId="0" fontId="5" fillId="3" borderId="1" xfId="0" applyFont="1" applyFill="1" applyBorder="1" applyAlignment="1">
      <alignment horizontal="justify" vertical="top" wrapText="1"/>
    </xf>
    <xf numFmtId="2" fontId="5" fillId="3" borderId="1" xfId="0" applyNumberFormat="1" applyFont="1" applyFill="1" applyBorder="1" applyAlignment="1">
      <alignment horizontal="justify" vertical="top" wrapText="1"/>
    </xf>
    <xf numFmtId="0" fontId="5" fillId="0" borderId="1" xfId="0" applyFont="1" applyBorder="1"/>
    <xf numFmtId="2" fontId="4" fillId="0" borderId="1" xfId="0" applyNumberFormat="1" applyFont="1" applyBorder="1" applyAlignment="1">
      <alignment horizontal="justify" vertical="top" wrapText="1"/>
    </xf>
    <xf numFmtId="0" fontId="5" fillId="2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left" vertical="top" wrapText="1"/>
    </xf>
    <xf numFmtId="2" fontId="3" fillId="5" borderId="1" xfId="0" applyNumberFormat="1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justify" vertical="top" wrapText="1"/>
    </xf>
    <xf numFmtId="2" fontId="3" fillId="5" borderId="1" xfId="0" applyNumberFormat="1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horizontal="justify" vertical="top" wrapText="1"/>
    </xf>
    <xf numFmtId="0" fontId="5" fillId="2" borderId="1" xfId="0" applyFont="1" applyFill="1" applyBorder="1" applyAlignment="1">
      <alignment horizontal="justify" vertical="top" wrapText="1"/>
    </xf>
    <xf numFmtId="0" fontId="9" fillId="2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justify" vertical="top" wrapText="1"/>
    </xf>
    <xf numFmtId="0" fontId="3" fillId="0" borderId="0" xfId="0" applyFont="1" applyBorder="1"/>
    <xf numFmtId="0" fontId="4" fillId="0" borderId="2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&#1055;&#1080;&#1090;&#1072;&#1085;&#1080;&#1077;%20&#1086;&#1089;&#1085;%20&#1096;&#1082;&#1086;&#1083;&#1072;/&#1085;&#1072;%20&#1074;&#1089;&#1077;&#1093;%20&#1084;-&#1088;&#1072;&#1089;&#1082;&#1083;&#1072;&#1076;&#1082;&#1080;%20&#1085;&#1072;%20&#1103;&#1085;&#1074;&#1072;&#1088;&#110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&#1055;&#1080;&#1090;&#1072;&#1085;&#1080;&#1077;%20&#1086;&#1089;&#1085;%20&#1096;&#1082;&#1086;&#1083;&#1072;/&#1082;&#1086;&#1088;&#1088;&#1077;&#1082;&#1094;%20&#1084;&#1077;&#1085;&#1102;-%20&#1088;&#1072;&#1089;&#1082;&#1083;&#1072;&#1076;&#1082;&#1072;%20&#1085;&#1072;%20&#1103;&#1085;&#1074;&#1072;&#1088;&#110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&#1055;&#1080;&#1090;&#1072;&#1085;&#1080;&#1077;%20&#1086;&#1089;&#1085;%20&#1096;&#1082;&#1086;&#1083;&#1072;/&#1080;&#1085;&#1090;&#1077;&#1088;&#1085;&#1072;&#1090;%20&#1084;&#1077;&#1085;&#1102;-&#1088;&#1072;&#1089;&#1082;&#1083;&#1072;&#1076;&#1082;&#1072;%20&#1085;&#1072;%20&#1103;&#1085;&#1074;&#1072;&#1088;&#110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  <sheetName val="Лист17"/>
      <sheetName val="Лист18"/>
      <sheetName val="Лист19"/>
      <sheetName val="Лист20"/>
      <sheetName val="Лист21"/>
      <sheetName val="Лист22"/>
      <sheetName val="Сводная по питанию"/>
    </sheetNames>
    <sheetDataSet>
      <sheetData sheetId="0"/>
      <sheetData sheetId="1"/>
      <sheetData sheetId="2">
        <row r="14">
          <cell r="I14">
            <v>15.642803412828103</v>
          </cell>
        </row>
        <row r="18">
          <cell r="I18">
            <v>34.400413265978599</v>
          </cell>
        </row>
        <row r="26">
          <cell r="I26">
            <v>9.5666968499231011</v>
          </cell>
        </row>
        <row r="29">
          <cell r="I29">
            <v>1.7897600000000002</v>
          </cell>
        </row>
        <row r="30">
          <cell r="I30">
            <v>34.04</v>
          </cell>
        </row>
        <row r="31">
          <cell r="I31">
            <v>1.6615384613999999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</sheetNames>
    <sheetDataSet>
      <sheetData sheetId="0"/>
      <sheetData sheetId="1">
        <row r="16">
          <cell r="G16">
            <v>0</v>
          </cell>
        </row>
      </sheetData>
      <sheetData sheetId="2">
        <row r="15">
          <cell r="G15">
            <v>0</v>
          </cell>
        </row>
      </sheetData>
      <sheetData sheetId="3">
        <row r="16">
          <cell r="G16">
            <v>0</v>
          </cell>
        </row>
        <row r="23">
          <cell r="G23">
            <v>0</v>
          </cell>
        </row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  <row r="38">
          <cell r="G38">
            <v>0</v>
          </cell>
        </row>
        <row r="49">
          <cell r="G49">
            <v>0</v>
          </cell>
        </row>
        <row r="54">
          <cell r="G54">
            <v>0</v>
          </cell>
        </row>
        <row r="63">
          <cell r="G63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</sheetData>
      <sheetData sheetId="4">
        <row r="15">
          <cell r="G15">
            <v>0</v>
          </cell>
        </row>
      </sheetData>
      <sheetData sheetId="5">
        <row r="19">
          <cell r="I19">
            <v>0</v>
          </cell>
        </row>
      </sheetData>
      <sheetData sheetId="6">
        <row r="14">
          <cell r="I14">
            <v>12.662335308639999</v>
          </cell>
        </row>
      </sheetData>
      <sheetData sheetId="7">
        <row r="19">
          <cell r="G19">
            <v>24.895085308639977</v>
          </cell>
        </row>
      </sheetData>
      <sheetData sheetId="8">
        <row r="18">
          <cell r="I18">
            <v>11.600960246912001</v>
          </cell>
        </row>
      </sheetData>
      <sheetData sheetId="9">
        <row r="22">
          <cell r="I22">
            <v>89.727845428787234</v>
          </cell>
        </row>
      </sheetData>
      <sheetData sheetId="10">
        <row r="19">
          <cell r="I19">
            <v>0</v>
          </cell>
        </row>
      </sheetData>
      <sheetData sheetId="11">
        <row r="16">
          <cell r="I16">
            <v>18.005342222222222</v>
          </cell>
        </row>
      </sheetData>
      <sheetData sheetId="12">
        <row r="19">
          <cell r="G19">
            <v>15.58938222222222</v>
          </cell>
        </row>
      </sheetData>
      <sheetData sheetId="13">
        <row r="15">
          <cell r="G15">
            <v>0</v>
          </cell>
        </row>
      </sheetData>
      <sheetData sheetId="14">
        <row r="16">
          <cell r="G16">
            <v>0</v>
          </cell>
        </row>
      </sheetData>
      <sheetData sheetId="15">
        <row r="16">
          <cell r="G16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Лист1"/>
    </sheetNames>
    <sheetDataSet>
      <sheetData sheetId="0"/>
      <sheetData sheetId="1">
        <row r="16">
          <cell r="G16">
            <v>0</v>
          </cell>
        </row>
      </sheetData>
      <sheetData sheetId="2">
        <row r="15">
          <cell r="G15">
            <v>4.6388888888888857</v>
          </cell>
        </row>
      </sheetData>
      <sheetData sheetId="3">
        <row r="16">
          <cell r="G16">
            <v>18.641222222222222</v>
          </cell>
        </row>
        <row r="23">
          <cell r="G23">
            <v>12.624206349197777</v>
          </cell>
        </row>
        <row r="27">
          <cell r="G27">
            <v>1.7401759999999999</v>
          </cell>
        </row>
        <row r="28">
          <cell r="G28">
            <v>25.3</v>
          </cell>
        </row>
        <row r="29">
          <cell r="G29">
            <v>1.7999999999999998</v>
          </cell>
        </row>
        <row r="38">
          <cell r="G38">
            <v>10.041571428571421</v>
          </cell>
        </row>
        <row r="49">
          <cell r="G49">
            <v>30.554887230489108</v>
          </cell>
        </row>
        <row r="54">
          <cell r="G54">
            <v>34.291555555555554</v>
          </cell>
        </row>
        <row r="63">
          <cell r="G63">
            <v>9.5771666666666651</v>
          </cell>
        </row>
        <row r="66">
          <cell r="G66">
            <v>4.4159999999999995</v>
          </cell>
        </row>
        <row r="67">
          <cell r="G67">
            <v>5.3333333333333286</v>
          </cell>
        </row>
        <row r="68">
          <cell r="G68">
            <v>1.7999999999999998</v>
          </cell>
        </row>
        <row r="70">
          <cell r="G70">
            <v>29</v>
          </cell>
        </row>
        <row r="71">
          <cell r="G71">
            <v>16</v>
          </cell>
        </row>
        <row r="73">
          <cell r="G73">
            <v>8</v>
          </cell>
        </row>
        <row r="81">
          <cell r="G81">
            <v>62.115666666666662</v>
          </cell>
        </row>
        <row r="85">
          <cell r="G85">
            <v>10.160845999999999</v>
          </cell>
        </row>
        <row r="86">
          <cell r="G86">
            <v>2.9166666666666652</v>
          </cell>
        </row>
        <row r="87">
          <cell r="G87">
            <v>1.542857142857142</v>
          </cell>
        </row>
        <row r="90">
          <cell r="G90">
            <v>13.428571428571347</v>
          </cell>
        </row>
      </sheetData>
      <sheetData sheetId="4">
        <row r="15">
          <cell r="G15">
            <v>4.7591379999999983</v>
          </cell>
        </row>
      </sheetData>
      <sheetData sheetId="5">
        <row r="19">
          <cell r="I19">
            <v>11.20611111111111</v>
          </cell>
        </row>
      </sheetData>
      <sheetData sheetId="6">
        <row r="14">
          <cell r="I14">
            <v>0</v>
          </cell>
        </row>
      </sheetData>
      <sheetData sheetId="7">
        <row r="19">
          <cell r="G19">
            <v>11.397349206349203</v>
          </cell>
        </row>
      </sheetData>
      <sheetData sheetId="8">
        <row r="18">
          <cell r="I18">
            <v>10.884206348777775</v>
          </cell>
        </row>
      </sheetData>
      <sheetData sheetId="9">
        <row r="22">
          <cell r="I22">
            <v>62.076857088528449</v>
          </cell>
        </row>
      </sheetData>
      <sheetData sheetId="10">
        <row r="19">
          <cell r="I19">
            <v>11.479172222222219</v>
          </cell>
        </row>
      </sheetData>
      <sheetData sheetId="11">
        <row r="16">
          <cell r="H16">
            <v>0</v>
          </cell>
        </row>
      </sheetData>
      <sheetData sheetId="12">
        <row r="19">
          <cell r="G19">
            <v>13.801226767676724</v>
          </cell>
        </row>
      </sheetData>
      <sheetData sheetId="13">
        <row r="15">
          <cell r="G15">
            <v>8.1111111111111072</v>
          </cell>
        </row>
      </sheetData>
      <sheetData sheetId="14">
        <row r="16">
          <cell r="G16">
            <v>55.11849999999999</v>
          </cell>
        </row>
      </sheetData>
      <sheetData sheetId="15">
        <row r="16">
          <cell r="G16">
            <v>29.918074074074021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38"/>
  <sheetViews>
    <sheetView tabSelected="1" topLeftCell="A4" workbookViewId="0">
      <selection activeCell="E10" sqref="E10"/>
    </sheetView>
  </sheetViews>
  <sheetFormatPr defaultRowHeight="15"/>
  <cols>
    <col min="1" max="1" width="4.7109375" customWidth="1"/>
    <col min="2" max="2" width="6.7109375" customWidth="1"/>
    <col min="3" max="3" width="45.7109375" customWidth="1"/>
  </cols>
  <sheetData>
    <row r="2" spans="2:7">
      <c r="C2" s="1"/>
      <c r="D2" s="2" t="s">
        <v>0</v>
      </c>
      <c r="E2" s="2"/>
      <c r="F2" s="2"/>
      <c r="G2" s="2"/>
    </row>
    <row r="3" spans="2:7">
      <c r="C3" s="1" t="s">
        <v>1</v>
      </c>
      <c r="D3" s="2"/>
      <c r="E3" s="1" t="s">
        <v>2</v>
      </c>
      <c r="F3" s="2"/>
      <c r="G3" s="2"/>
    </row>
    <row r="4" spans="2:7">
      <c r="C4" s="1"/>
      <c r="D4" s="2"/>
      <c r="E4" s="2"/>
      <c r="F4" s="2"/>
      <c r="G4" s="2"/>
    </row>
    <row r="5" spans="2:7">
      <c r="C5" s="1" t="s">
        <v>3</v>
      </c>
      <c r="D5" s="2"/>
      <c r="E5" s="2"/>
      <c r="F5" s="2"/>
      <c r="G5" s="2"/>
    </row>
    <row r="6" spans="2:7">
      <c r="D6" s="3"/>
      <c r="E6" s="3"/>
      <c r="F6" s="3"/>
      <c r="G6" s="3"/>
    </row>
    <row r="7" spans="2:7">
      <c r="C7" s="4"/>
      <c r="D7" s="5" t="s">
        <v>4</v>
      </c>
      <c r="E7" s="5"/>
      <c r="F7" s="5"/>
      <c r="G7" s="3"/>
    </row>
    <row r="8" spans="2:7">
      <c r="C8" s="4" t="s">
        <v>5</v>
      </c>
      <c r="D8" s="5"/>
      <c r="E8" s="5"/>
      <c r="F8" s="5" t="s">
        <v>6</v>
      </c>
      <c r="G8" s="3"/>
    </row>
    <row r="9" spans="2:7">
      <c r="C9" s="1" t="s">
        <v>7</v>
      </c>
      <c r="D9" s="2"/>
      <c r="E9" s="5">
        <v>0</v>
      </c>
      <c r="F9" s="2" t="s">
        <v>8</v>
      </c>
      <c r="G9" s="3"/>
    </row>
    <row r="10" spans="2:7">
      <c r="C10" s="1" t="s">
        <v>9</v>
      </c>
      <c r="D10" s="2"/>
      <c r="E10" s="5">
        <v>47</v>
      </c>
      <c r="F10" s="2" t="s">
        <v>8</v>
      </c>
      <c r="G10" s="3"/>
    </row>
    <row r="11" spans="2:7">
      <c r="C11" s="1" t="s">
        <v>10</v>
      </c>
      <c r="D11" s="2"/>
      <c r="E11" s="5">
        <v>18</v>
      </c>
      <c r="F11" s="2" t="s">
        <v>8</v>
      </c>
      <c r="G11" s="3"/>
    </row>
    <row r="12" spans="2:7">
      <c r="C12" s="1" t="s">
        <v>11</v>
      </c>
      <c r="D12" s="2"/>
      <c r="E12" s="5">
        <v>0</v>
      </c>
      <c r="F12" s="2" t="s">
        <v>8</v>
      </c>
      <c r="G12" s="3"/>
    </row>
    <row r="13" spans="2:7">
      <c r="C13" s="1" t="s">
        <v>12</v>
      </c>
      <c r="D13" s="2"/>
      <c r="E13" s="5">
        <f>SUM(E9:E12)</f>
        <v>65</v>
      </c>
      <c r="F13" s="2" t="s">
        <v>8</v>
      </c>
      <c r="G13" s="3"/>
    </row>
    <row r="14" spans="2:7" ht="65.25" thickBot="1">
      <c r="B14" s="6" t="s">
        <v>13</v>
      </c>
      <c r="C14" s="6" t="s">
        <v>14</v>
      </c>
      <c r="D14" s="7" t="s">
        <v>15</v>
      </c>
      <c r="E14" s="8" t="s">
        <v>16</v>
      </c>
      <c r="F14" s="8" t="s">
        <v>17</v>
      </c>
      <c r="G14" s="3"/>
    </row>
    <row r="15" spans="2:7" ht="15.75" thickBot="1">
      <c r="B15" s="9"/>
      <c r="C15" s="10" t="s">
        <v>18</v>
      </c>
      <c r="D15" s="11"/>
      <c r="E15" s="11"/>
      <c r="F15" s="11"/>
      <c r="G15" s="3"/>
    </row>
    <row r="16" spans="2:7" ht="20.100000000000001" customHeight="1" thickBot="1">
      <c r="B16" s="9">
        <v>1</v>
      </c>
      <c r="C16" s="12" t="s">
        <v>19</v>
      </c>
      <c r="D16" s="13" t="s">
        <v>20</v>
      </c>
      <c r="E16" s="14">
        <v>203</v>
      </c>
      <c r="F16" s="15">
        <f>[1]Лист3!$I$14</f>
        <v>15.642803412828103</v>
      </c>
      <c r="G16" s="3"/>
    </row>
    <row r="17" spans="1:7" ht="20.100000000000001" customHeight="1" thickBot="1">
      <c r="B17" s="9">
        <v>2</v>
      </c>
      <c r="C17" s="12" t="s">
        <v>21</v>
      </c>
      <c r="D17" s="16" t="s">
        <v>22</v>
      </c>
      <c r="E17" s="14">
        <v>247</v>
      </c>
      <c r="F17" s="15">
        <f>[1]Лист3!$I$18</f>
        <v>34.400413265978599</v>
      </c>
      <c r="G17" s="3"/>
    </row>
    <row r="18" spans="1:7" ht="20.100000000000001" customHeight="1">
      <c r="B18" s="9">
        <v>3</v>
      </c>
      <c r="C18" s="17" t="s">
        <v>23</v>
      </c>
      <c r="D18" s="18" t="s">
        <v>24</v>
      </c>
      <c r="E18" s="19">
        <v>174</v>
      </c>
      <c r="F18" s="20">
        <f>[1]Лист3!$I$26</f>
        <v>9.5666968499231011</v>
      </c>
      <c r="G18" s="3"/>
    </row>
    <row r="19" spans="1:7" ht="20.100000000000001" customHeight="1">
      <c r="B19" s="21">
        <v>4</v>
      </c>
      <c r="C19" s="22" t="s">
        <v>25</v>
      </c>
      <c r="D19" s="23" t="s">
        <v>26</v>
      </c>
      <c r="E19" s="24">
        <v>52</v>
      </c>
      <c r="F19" s="25">
        <f>[1]Лист3!$I$29</f>
        <v>1.7897600000000002</v>
      </c>
      <c r="G19" s="3"/>
    </row>
    <row r="20" spans="1:7" ht="20.100000000000001" customHeight="1">
      <c r="B20" s="26">
        <v>5</v>
      </c>
      <c r="C20" s="22" t="s">
        <v>27</v>
      </c>
      <c r="D20" s="24">
        <v>20</v>
      </c>
      <c r="E20" s="24">
        <v>41</v>
      </c>
      <c r="F20" s="25">
        <f>[1]Лист3!$I$31</f>
        <v>1.6615384613999999</v>
      </c>
      <c r="G20" s="3"/>
    </row>
    <row r="21" spans="1:7" ht="20.100000000000001" customHeight="1">
      <c r="B21" s="27">
        <v>6</v>
      </c>
      <c r="C21" s="22" t="s">
        <v>28</v>
      </c>
      <c r="D21" s="24">
        <v>180</v>
      </c>
      <c r="E21" s="24">
        <v>36</v>
      </c>
      <c r="F21" s="25">
        <f>[1]Лист3!$I$30</f>
        <v>34.04</v>
      </c>
      <c r="G21" s="3"/>
    </row>
    <row r="22" spans="1:7" ht="20.100000000000001" customHeight="1" thickBot="1">
      <c r="B22" s="28"/>
      <c r="C22" s="29" t="s">
        <v>29</v>
      </c>
      <c r="D22" s="30"/>
      <c r="E22" s="30">
        <f>E19+E18+E17+E16+E20+E21</f>
        <v>753</v>
      </c>
      <c r="F22" s="31">
        <f>SUM(F16:F21)</f>
        <v>97.101211990129798</v>
      </c>
      <c r="G22" s="3"/>
    </row>
    <row r="23" spans="1:7" ht="15.75" thickBot="1">
      <c r="B23" s="9"/>
      <c r="C23" s="29" t="s">
        <v>30</v>
      </c>
      <c r="D23" s="14"/>
      <c r="E23" s="30">
        <f>E22</f>
        <v>753</v>
      </c>
      <c r="F23" s="31">
        <f>F22</f>
        <v>97.101211990129798</v>
      </c>
      <c r="G23" s="3"/>
    </row>
    <row r="24" spans="1:7">
      <c r="A24" s="32"/>
      <c r="B24" s="33"/>
      <c r="C24" s="34"/>
      <c r="D24" s="34"/>
      <c r="E24" s="34"/>
      <c r="F24" s="34"/>
    </row>
    <row r="25" spans="1:7">
      <c r="A25" s="32"/>
      <c r="B25" s="32"/>
      <c r="C25" s="32"/>
      <c r="D25" s="32"/>
      <c r="E25" s="32"/>
      <c r="F25" s="32"/>
    </row>
    <row r="27" spans="1:7">
      <c r="C27" s="4"/>
      <c r="D27" s="4"/>
      <c r="E27" s="4"/>
      <c r="F27" s="4"/>
    </row>
    <row r="28" spans="1:7">
      <c r="C28" s="4"/>
      <c r="D28" s="4"/>
      <c r="E28" s="4"/>
      <c r="F28" s="4"/>
    </row>
    <row r="29" spans="1:7">
      <c r="C29" s="4"/>
      <c r="D29" s="4"/>
      <c r="E29" s="4"/>
      <c r="F29" s="4"/>
    </row>
    <row r="30" spans="1:7">
      <c r="C30" s="4" t="s">
        <v>31</v>
      </c>
      <c r="D30" s="4" t="s">
        <v>32</v>
      </c>
      <c r="E30" s="4"/>
      <c r="F30" s="4"/>
    </row>
    <row r="32" spans="1:7">
      <c r="D32" s="35"/>
    </row>
    <row r="34" spans="2:7">
      <c r="C34" s="1"/>
      <c r="D34" s="1" t="s">
        <v>0</v>
      </c>
      <c r="E34" s="1"/>
      <c r="F34" s="1"/>
      <c r="G34" s="1"/>
    </row>
    <row r="35" spans="2:7">
      <c r="C35" s="1" t="s">
        <v>33</v>
      </c>
      <c r="D35" s="1"/>
      <c r="E35" s="1" t="s">
        <v>2</v>
      </c>
      <c r="F35" s="1"/>
      <c r="G35" s="1"/>
    </row>
    <row r="36" spans="2:7">
      <c r="C36" s="1"/>
      <c r="D36" s="1"/>
      <c r="E36" s="1"/>
      <c r="F36" s="1"/>
      <c r="G36" s="1"/>
    </row>
    <row r="37" spans="2:7">
      <c r="C37" s="1" t="s">
        <v>3</v>
      </c>
      <c r="D37" s="1"/>
      <c r="E37" s="1"/>
      <c r="F37" s="1"/>
      <c r="G37" s="1"/>
    </row>
    <row r="39" spans="2:7">
      <c r="C39" s="4"/>
      <c r="D39" s="4" t="s">
        <v>4</v>
      </c>
      <c r="E39" s="4"/>
      <c r="F39" s="4"/>
    </row>
    <row r="40" spans="2:7">
      <c r="C40" s="36" t="s">
        <v>34</v>
      </c>
      <c r="D40" s="4"/>
      <c r="E40" s="4" t="s">
        <v>6</v>
      </c>
      <c r="F40" s="4"/>
    </row>
    <row r="41" spans="2:7">
      <c r="C41" s="1" t="s">
        <v>35</v>
      </c>
      <c r="D41" s="1"/>
      <c r="E41" s="5">
        <v>0</v>
      </c>
      <c r="F41" s="1" t="s">
        <v>8</v>
      </c>
    </row>
    <row r="42" spans="2:7">
      <c r="C42" s="37" t="s">
        <v>35</v>
      </c>
      <c r="D42" s="1"/>
      <c r="E42" s="5"/>
      <c r="F42" s="1" t="s">
        <v>8</v>
      </c>
    </row>
    <row r="43" spans="2:7">
      <c r="C43" s="1" t="s">
        <v>36</v>
      </c>
      <c r="D43" s="1"/>
      <c r="E43" s="5"/>
      <c r="F43" s="1" t="s">
        <v>8</v>
      </c>
    </row>
    <row r="44" spans="2:7">
      <c r="C44" s="1" t="s">
        <v>12</v>
      </c>
      <c r="D44" s="1"/>
      <c r="E44" s="4">
        <f>E41</f>
        <v>0</v>
      </c>
      <c r="F44" s="1" t="s">
        <v>8</v>
      </c>
    </row>
    <row r="45" spans="2:7" ht="65.25" thickBot="1">
      <c r="B45" s="6" t="s">
        <v>13</v>
      </c>
      <c r="C45" s="6" t="s">
        <v>14</v>
      </c>
      <c r="D45" s="38" t="s">
        <v>15</v>
      </c>
      <c r="E45" s="6" t="s">
        <v>16</v>
      </c>
      <c r="F45" s="6" t="s">
        <v>17</v>
      </c>
    </row>
    <row r="46" spans="2:7" ht="15.75" thickBot="1">
      <c r="B46" s="9"/>
      <c r="C46" s="10" t="s">
        <v>18</v>
      </c>
      <c r="D46" s="39"/>
      <c r="E46" s="39"/>
      <c r="F46" s="39"/>
    </row>
    <row r="47" spans="2:7" ht="15.75" thickBot="1">
      <c r="B47" s="9">
        <v>1</v>
      </c>
      <c r="C47" s="12" t="s">
        <v>19</v>
      </c>
      <c r="D47" s="14">
        <v>55</v>
      </c>
      <c r="E47" s="14">
        <v>140</v>
      </c>
      <c r="F47" s="15">
        <f>'[2]3'!$G$16</f>
        <v>0</v>
      </c>
    </row>
    <row r="48" spans="2:7" ht="15.75" thickBot="1">
      <c r="B48" s="9">
        <v>2</v>
      </c>
      <c r="C48" s="12" t="s">
        <v>37</v>
      </c>
      <c r="D48" s="14">
        <v>250</v>
      </c>
      <c r="E48" s="14">
        <v>195</v>
      </c>
      <c r="F48" s="15">
        <f>'[2]3'!$G$23</f>
        <v>0</v>
      </c>
    </row>
    <row r="49" spans="2:6" ht="15.75" thickBot="1">
      <c r="B49" s="9">
        <v>3</v>
      </c>
      <c r="C49" s="12" t="s">
        <v>38</v>
      </c>
      <c r="D49" s="16" t="s">
        <v>39</v>
      </c>
      <c r="E49" s="14">
        <v>52</v>
      </c>
      <c r="F49" s="15">
        <f>'[2]3'!$G$27</f>
        <v>0</v>
      </c>
    </row>
    <row r="50" spans="2:6" ht="15.75" thickBot="1">
      <c r="B50" s="40">
        <v>4</v>
      </c>
      <c r="C50" s="12" t="s">
        <v>40</v>
      </c>
      <c r="D50" s="12">
        <v>40</v>
      </c>
      <c r="E50" s="12">
        <v>81</v>
      </c>
      <c r="F50" s="41">
        <f>'[2]3'!$G$29</f>
        <v>0</v>
      </c>
    </row>
    <row r="51" spans="2:6" ht="15.75" thickBot="1">
      <c r="B51" s="40">
        <v>5</v>
      </c>
      <c r="C51" s="12" t="s">
        <v>41</v>
      </c>
      <c r="D51" s="42">
        <v>180</v>
      </c>
      <c r="E51" s="12">
        <v>138</v>
      </c>
      <c r="F51" s="41">
        <f>'[2]3'!$G$28</f>
        <v>0</v>
      </c>
    </row>
    <row r="52" spans="2:6" ht="15.75" thickBot="1">
      <c r="B52" s="28"/>
      <c r="C52" s="29" t="s">
        <v>29</v>
      </c>
      <c r="D52" s="30"/>
      <c r="E52" s="30">
        <f>E47+E48+E49+E50</f>
        <v>468</v>
      </c>
      <c r="F52" s="31">
        <f>SUM(F47:F51)</f>
        <v>0</v>
      </c>
    </row>
    <row r="53" spans="2:6" ht="15.75" thickBot="1">
      <c r="B53" s="9"/>
      <c r="C53" s="12" t="s">
        <v>42</v>
      </c>
      <c r="D53" s="14"/>
      <c r="E53" s="14"/>
      <c r="F53" s="14"/>
    </row>
    <row r="54" spans="2:6" ht="30.75" thickBot="1">
      <c r="B54" s="9">
        <v>1</v>
      </c>
      <c r="C54" s="12" t="s">
        <v>43</v>
      </c>
      <c r="D54" s="14">
        <v>80</v>
      </c>
      <c r="E54" s="14">
        <v>90</v>
      </c>
      <c r="F54" s="15">
        <f>'[2]3'!$G$38</f>
        <v>0</v>
      </c>
    </row>
    <row r="55" spans="2:6" ht="30.75" thickBot="1">
      <c r="B55" s="9">
        <v>2</v>
      </c>
      <c r="C55" s="12" t="s">
        <v>44</v>
      </c>
      <c r="D55" s="14" t="s">
        <v>45</v>
      </c>
      <c r="E55" s="14">
        <v>151</v>
      </c>
      <c r="F55" s="15">
        <f>'[2]3'!$G$49</f>
        <v>0</v>
      </c>
    </row>
    <row r="56" spans="2:6" ht="15.75" thickBot="1">
      <c r="B56" s="9">
        <v>3</v>
      </c>
      <c r="C56" s="12" t="s">
        <v>46</v>
      </c>
      <c r="D56" s="14">
        <v>100</v>
      </c>
      <c r="E56" s="14">
        <v>247</v>
      </c>
      <c r="F56" s="15">
        <f>'[2]3'!$G$54</f>
        <v>0</v>
      </c>
    </row>
    <row r="57" spans="2:6" ht="15.75" thickBot="1">
      <c r="B57" s="9">
        <v>4</v>
      </c>
      <c r="C57" s="12" t="s">
        <v>23</v>
      </c>
      <c r="D57" s="14">
        <v>180</v>
      </c>
      <c r="E57" s="14">
        <v>174</v>
      </c>
      <c r="F57" s="15">
        <f>'[2]3'!$G$63</f>
        <v>0</v>
      </c>
    </row>
    <row r="58" spans="2:6" ht="15.75" thickBot="1">
      <c r="B58" s="9">
        <v>5</v>
      </c>
      <c r="C58" s="12" t="s">
        <v>47</v>
      </c>
      <c r="D58" s="14">
        <v>80</v>
      </c>
      <c r="E58" s="14">
        <v>109</v>
      </c>
      <c r="F58" s="15"/>
    </row>
    <row r="59" spans="2:6" ht="15.75" thickBot="1">
      <c r="B59" s="9">
        <v>6</v>
      </c>
      <c r="C59" s="12" t="s">
        <v>48</v>
      </c>
      <c r="D59" s="14">
        <v>200</v>
      </c>
      <c r="E59" s="14">
        <v>86</v>
      </c>
      <c r="F59" s="15">
        <f>'[2]3'!$G$66</f>
        <v>0</v>
      </c>
    </row>
    <row r="60" spans="2:6" ht="15.75" thickBot="1">
      <c r="B60" s="9">
        <v>7</v>
      </c>
      <c r="C60" s="12" t="s">
        <v>49</v>
      </c>
      <c r="D60" s="14">
        <v>50</v>
      </c>
      <c r="E60" s="14">
        <v>95</v>
      </c>
      <c r="F60" s="15">
        <f>'[2]3'!$G$67</f>
        <v>0</v>
      </c>
    </row>
    <row r="61" spans="2:6" ht="15.75" thickBot="1">
      <c r="B61" s="9">
        <v>8</v>
      </c>
      <c r="C61" s="12" t="s">
        <v>40</v>
      </c>
      <c r="D61" s="14">
        <v>30</v>
      </c>
      <c r="E61" s="14">
        <v>61</v>
      </c>
      <c r="F61" s="15">
        <f>'[2]3'!$G$68</f>
        <v>0</v>
      </c>
    </row>
    <row r="62" spans="2:6" ht="15.75" thickBot="1">
      <c r="B62" s="9"/>
      <c r="C62" s="29" t="s">
        <v>29</v>
      </c>
      <c r="D62" s="30"/>
      <c r="E62" s="30">
        <f>E54+E55+E56+E57+E58+E59+E60</f>
        <v>952</v>
      </c>
      <c r="F62" s="31">
        <f>SUM(F54:F61)</f>
        <v>0</v>
      </c>
    </row>
    <row r="63" spans="2:6" ht="15.75" thickBot="1">
      <c r="B63" s="9"/>
      <c r="C63" s="29"/>
      <c r="D63" s="43"/>
      <c r="E63" s="43"/>
      <c r="F63" s="43"/>
    </row>
    <row r="64" spans="2:6" ht="15.75" thickBot="1">
      <c r="B64" s="9">
        <v>1</v>
      </c>
      <c r="C64" s="12"/>
      <c r="D64" s="14"/>
      <c r="E64" s="14"/>
      <c r="F64" s="15"/>
    </row>
    <row r="65" spans="1:6">
      <c r="B65" s="9">
        <v>2</v>
      </c>
      <c r="C65" s="17"/>
      <c r="D65" s="19"/>
      <c r="E65" s="19"/>
      <c r="F65" s="20"/>
    </row>
    <row r="66" spans="1:6">
      <c r="B66" s="9">
        <v>3</v>
      </c>
      <c r="C66" s="9"/>
      <c r="D66" s="9"/>
      <c r="E66" s="9"/>
      <c r="F66" s="9"/>
    </row>
    <row r="67" spans="1:6" ht="15.75" thickBot="1">
      <c r="B67" s="9">
        <v>4</v>
      </c>
      <c r="C67" s="12"/>
      <c r="D67" s="14"/>
      <c r="E67" s="14"/>
      <c r="F67" s="14"/>
    </row>
    <row r="68" spans="1:6" ht="15.75" thickBot="1">
      <c r="B68" s="9"/>
      <c r="C68" s="29" t="s">
        <v>29</v>
      </c>
      <c r="D68" s="44"/>
      <c r="E68" s="44">
        <f>E52+E62</f>
        <v>1420</v>
      </c>
      <c r="F68" s="45">
        <f>F52+F62</f>
        <v>0</v>
      </c>
    </row>
    <row r="69" spans="1:6" ht="15.75" thickBot="1">
      <c r="B69" s="9"/>
      <c r="C69" s="12">
        <v>0</v>
      </c>
      <c r="D69" s="43">
        <v>0</v>
      </c>
      <c r="E69" s="43"/>
      <c r="F69" s="43"/>
    </row>
    <row r="70" spans="1:6" ht="15.75" thickBot="1">
      <c r="B70" s="9"/>
      <c r="C70" s="12"/>
      <c r="D70" s="43"/>
      <c r="E70" s="43"/>
      <c r="F70" s="43"/>
    </row>
    <row r="71" spans="1:6" ht="15.75" thickBot="1">
      <c r="B71" s="9"/>
      <c r="C71" s="12"/>
      <c r="D71" s="43"/>
      <c r="E71" s="43"/>
      <c r="F71" s="43"/>
    </row>
    <row r="72" spans="1:6" ht="15.75" thickBot="1">
      <c r="B72" s="9"/>
      <c r="C72" s="12"/>
      <c r="D72" s="43"/>
      <c r="E72" s="43"/>
      <c r="F72" s="43"/>
    </row>
    <row r="73" spans="1:6" ht="15.75" thickBot="1">
      <c r="B73" s="9"/>
      <c r="C73" s="12"/>
      <c r="D73" s="43"/>
      <c r="E73" s="43"/>
      <c r="F73" s="43"/>
    </row>
    <row r="74" spans="1:6" ht="15.75" thickBot="1">
      <c r="B74" s="9"/>
      <c r="C74" s="12"/>
      <c r="D74" s="43"/>
      <c r="E74" s="43"/>
      <c r="F74" s="43"/>
    </row>
    <row r="75" spans="1:6" ht="15.75" thickBot="1">
      <c r="B75" s="9"/>
      <c r="C75" s="29" t="s">
        <v>30</v>
      </c>
      <c r="D75" s="43"/>
      <c r="E75" s="44">
        <f>E62+E52</f>
        <v>1420</v>
      </c>
      <c r="F75" s="45">
        <f>F68</f>
        <v>0</v>
      </c>
    </row>
    <row r="76" spans="1:6">
      <c r="A76" s="32"/>
      <c r="B76" s="33"/>
      <c r="C76" s="34"/>
      <c r="D76" s="34"/>
      <c r="E76" s="34"/>
      <c r="F76" s="34"/>
    </row>
    <row r="77" spans="1:6">
      <c r="A77" s="32"/>
      <c r="B77" s="32"/>
      <c r="C77" s="32"/>
      <c r="D77" s="32"/>
      <c r="E77" s="32"/>
      <c r="F77" s="32"/>
    </row>
    <row r="79" spans="1:6">
      <c r="B79" s="4" t="s">
        <v>50</v>
      </c>
      <c r="C79" s="4"/>
      <c r="D79" s="4"/>
      <c r="E79" s="4"/>
      <c r="F79" s="4"/>
    </row>
    <row r="80" spans="1:6">
      <c r="C80" s="4"/>
      <c r="D80" s="4"/>
      <c r="E80" s="4"/>
      <c r="F80" s="4"/>
    </row>
    <row r="81" spans="1:7">
      <c r="C81" s="4"/>
      <c r="D81" s="4"/>
      <c r="E81" s="4"/>
      <c r="F81" s="4"/>
    </row>
    <row r="82" spans="1:7">
      <c r="C82" s="4"/>
      <c r="D82" s="4"/>
      <c r="E82" s="4"/>
      <c r="F82" s="4"/>
    </row>
    <row r="84" spans="1:7">
      <c r="D84" s="35"/>
    </row>
    <row r="85" spans="1:7">
      <c r="C85" s="35" t="s">
        <v>51</v>
      </c>
      <c r="D85" s="35" t="s">
        <v>32</v>
      </c>
    </row>
    <row r="87" spans="1:7" ht="15.75">
      <c r="A87" s="46"/>
      <c r="B87" s="46"/>
      <c r="C87" s="46"/>
      <c r="D87" s="46"/>
      <c r="E87" s="46"/>
      <c r="F87" s="46"/>
      <c r="G87" s="46"/>
    </row>
    <row r="88" spans="1:7" ht="15.75">
      <c r="A88" s="46"/>
      <c r="B88" s="46"/>
      <c r="C88" s="47"/>
      <c r="D88" s="47" t="s">
        <v>0</v>
      </c>
      <c r="E88" s="47"/>
      <c r="F88" s="47"/>
      <c r="G88" s="47"/>
    </row>
    <row r="89" spans="1:7" ht="15.75">
      <c r="A89" s="46"/>
      <c r="B89" s="46"/>
      <c r="C89" s="47" t="s">
        <v>52</v>
      </c>
      <c r="D89" s="47"/>
      <c r="E89" s="47" t="s">
        <v>2</v>
      </c>
      <c r="F89" s="47"/>
      <c r="G89" s="47"/>
    </row>
    <row r="90" spans="1:7" ht="15.75">
      <c r="A90" s="46"/>
      <c r="B90" s="46"/>
      <c r="C90" s="47"/>
      <c r="D90" s="47"/>
      <c r="E90" s="47"/>
      <c r="F90" s="47"/>
      <c r="G90" s="47"/>
    </row>
    <row r="91" spans="1:7" ht="15.75">
      <c r="A91" s="46"/>
      <c r="B91" s="46"/>
      <c r="C91" s="47" t="s">
        <v>53</v>
      </c>
      <c r="D91" s="47"/>
      <c r="E91" s="47"/>
      <c r="F91" s="47"/>
      <c r="G91" s="47"/>
    </row>
    <row r="92" spans="1:7" ht="15.75">
      <c r="A92" s="46"/>
      <c r="B92" s="46"/>
      <c r="C92" s="46"/>
      <c r="D92" s="46"/>
      <c r="E92" s="46"/>
      <c r="F92" s="46"/>
      <c r="G92" s="46"/>
    </row>
    <row r="93" spans="1:7" ht="15.75">
      <c r="A93" s="46"/>
      <c r="B93" s="46"/>
      <c r="C93" s="48"/>
      <c r="D93" s="48" t="s">
        <v>4</v>
      </c>
      <c r="E93" s="48"/>
      <c r="F93" s="48" t="s">
        <v>54</v>
      </c>
      <c r="G93" s="46"/>
    </row>
    <row r="94" spans="1:7" ht="15.75">
      <c r="A94" s="46"/>
      <c r="B94" s="46"/>
      <c r="C94" s="48" t="s">
        <v>34</v>
      </c>
      <c r="D94" s="48"/>
      <c r="E94" s="48"/>
      <c r="F94" s="48"/>
      <c r="G94" s="46"/>
    </row>
    <row r="95" spans="1:7" ht="15.75">
      <c r="A95" s="46"/>
      <c r="B95" s="46"/>
      <c r="C95" s="47" t="s">
        <v>55</v>
      </c>
      <c r="D95" s="47"/>
      <c r="E95" s="49">
        <v>7</v>
      </c>
      <c r="F95" s="47" t="s">
        <v>8</v>
      </c>
      <c r="G95" s="46"/>
    </row>
    <row r="96" spans="1:7" ht="15.75">
      <c r="A96" s="46"/>
      <c r="B96" s="46"/>
      <c r="C96" s="47" t="s">
        <v>10</v>
      </c>
      <c r="D96" s="47"/>
      <c r="E96" s="49">
        <v>0</v>
      </c>
      <c r="F96" s="47" t="s">
        <v>8</v>
      </c>
      <c r="G96" s="46"/>
    </row>
    <row r="97" spans="1:7" ht="15.75">
      <c r="A97" s="46"/>
      <c r="B97" s="46"/>
      <c r="C97" s="47" t="s">
        <v>36</v>
      </c>
      <c r="D97" s="47"/>
      <c r="E97" s="49">
        <v>0</v>
      </c>
      <c r="F97" s="47" t="s">
        <v>8</v>
      </c>
      <c r="G97" s="46"/>
    </row>
    <row r="98" spans="1:7" ht="16.5" thickBot="1">
      <c r="A98" s="46"/>
      <c r="B98" s="46"/>
      <c r="C98" s="47" t="s">
        <v>12</v>
      </c>
      <c r="D98" s="47"/>
      <c r="E98" s="48">
        <f>E95+E96+E97</f>
        <v>7</v>
      </c>
      <c r="F98" s="47" t="s">
        <v>8</v>
      </c>
      <c r="G98" s="46"/>
    </row>
    <row r="99" spans="1:7" ht="41.25" customHeight="1" thickBot="1">
      <c r="A99" s="46"/>
      <c r="B99" s="50" t="s">
        <v>13</v>
      </c>
      <c r="C99" s="51" t="s">
        <v>14</v>
      </c>
      <c r="D99" s="100" t="s">
        <v>15</v>
      </c>
      <c r="E99" s="52" t="s">
        <v>16</v>
      </c>
      <c r="F99" s="53" t="s">
        <v>17</v>
      </c>
      <c r="G99" s="46"/>
    </row>
    <row r="100" spans="1:7" ht="16.5" thickBot="1">
      <c r="A100" s="46"/>
      <c r="B100" s="54"/>
      <c r="C100" s="10" t="s">
        <v>18</v>
      </c>
      <c r="D100" s="10"/>
      <c r="E100" s="55"/>
      <c r="F100" s="10"/>
      <c r="G100" s="46"/>
    </row>
    <row r="101" spans="1:7" ht="15.75">
      <c r="A101" s="46"/>
      <c r="B101" s="56">
        <v>1</v>
      </c>
      <c r="C101" s="57" t="s">
        <v>56</v>
      </c>
      <c r="D101" s="58">
        <v>55</v>
      </c>
      <c r="E101" s="59">
        <v>140</v>
      </c>
      <c r="F101" s="60">
        <f>'[3]3'!$G$16</f>
        <v>18.641222222222222</v>
      </c>
      <c r="G101" s="46"/>
    </row>
    <row r="102" spans="1:7" ht="15.75">
      <c r="A102" s="46"/>
      <c r="B102" s="61">
        <v>2</v>
      </c>
      <c r="C102" s="62" t="s">
        <v>57</v>
      </c>
      <c r="D102" s="63">
        <v>250</v>
      </c>
      <c r="E102" s="63">
        <v>195</v>
      </c>
      <c r="F102" s="64">
        <f>'[3]3'!$G$23</f>
        <v>12.624206349197777</v>
      </c>
      <c r="G102" s="46"/>
    </row>
    <row r="103" spans="1:7" ht="15.75">
      <c r="A103" s="46"/>
      <c r="B103" s="61">
        <v>3</v>
      </c>
      <c r="C103" s="65" t="s">
        <v>58</v>
      </c>
      <c r="D103" s="66" t="s">
        <v>39</v>
      </c>
      <c r="E103" s="63">
        <v>52</v>
      </c>
      <c r="F103" s="64">
        <f>'[3]3'!$G$27</f>
        <v>1.7401759999999999</v>
      </c>
      <c r="G103" s="46"/>
    </row>
    <row r="104" spans="1:7" ht="15.75">
      <c r="A104" s="46"/>
      <c r="B104" s="61">
        <v>4</v>
      </c>
      <c r="C104" s="67" t="s">
        <v>59</v>
      </c>
      <c r="D104" s="63">
        <v>180</v>
      </c>
      <c r="E104" s="63">
        <v>80</v>
      </c>
      <c r="F104" s="64">
        <f>'[3]3'!$G$28</f>
        <v>25.3</v>
      </c>
      <c r="G104" s="46"/>
    </row>
    <row r="105" spans="1:7" ht="16.5" thickBot="1">
      <c r="A105" s="46"/>
      <c r="B105" s="68"/>
      <c r="C105" s="69" t="s">
        <v>27</v>
      </c>
      <c r="D105" s="70">
        <v>30</v>
      </c>
      <c r="E105" s="71">
        <v>61</v>
      </c>
      <c r="F105" s="72">
        <f>'[3]3'!$G$29</f>
        <v>1.7999999999999998</v>
      </c>
      <c r="G105" s="46"/>
    </row>
    <row r="106" spans="1:7" ht="16.5" thickBot="1">
      <c r="A106" s="46"/>
      <c r="B106" s="73"/>
      <c r="C106" s="74" t="s">
        <v>29</v>
      </c>
      <c r="D106" s="74"/>
      <c r="E106" s="74">
        <f>SUM(E101:E105)</f>
        <v>528</v>
      </c>
      <c r="F106" s="75">
        <f>SUM(F101:F105)</f>
        <v>60.105604571420002</v>
      </c>
      <c r="G106" s="46"/>
    </row>
    <row r="107" spans="1:7" ht="16.5" thickBot="1">
      <c r="A107" s="46"/>
      <c r="B107" s="54"/>
      <c r="C107" s="76" t="s">
        <v>60</v>
      </c>
      <c r="D107" s="10"/>
      <c r="E107" s="10"/>
      <c r="F107" s="77"/>
      <c r="G107" s="46"/>
    </row>
    <row r="108" spans="1:7" ht="15.75">
      <c r="A108" s="46"/>
      <c r="B108" s="56">
        <v>1</v>
      </c>
      <c r="C108" s="78" t="s">
        <v>61</v>
      </c>
      <c r="D108" s="59">
        <v>80</v>
      </c>
      <c r="E108" s="58">
        <v>90</v>
      </c>
      <c r="F108" s="79">
        <f>'[3]3'!$G$38</f>
        <v>10.041571428571421</v>
      </c>
      <c r="G108" s="46"/>
    </row>
    <row r="109" spans="1:7" ht="30">
      <c r="A109" s="46"/>
      <c r="B109" s="61">
        <v>2</v>
      </c>
      <c r="C109" s="62" t="s">
        <v>62</v>
      </c>
      <c r="D109" s="63" t="s">
        <v>63</v>
      </c>
      <c r="E109" s="63">
        <v>151</v>
      </c>
      <c r="F109" s="64">
        <f>'[3]3'!$G$49</f>
        <v>30.554887230489108</v>
      </c>
      <c r="G109" s="46"/>
    </row>
    <row r="110" spans="1:7" ht="15.75">
      <c r="A110" s="46"/>
      <c r="B110" s="61">
        <v>3</v>
      </c>
      <c r="C110" s="80" t="s">
        <v>64</v>
      </c>
      <c r="D110" s="63">
        <v>100</v>
      </c>
      <c r="E110" s="63">
        <v>247</v>
      </c>
      <c r="F110" s="64">
        <f>'[3]3'!$G$54</f>
        <v>34.291555555555554</v>
      </c>
      <c r="G110" s="46"/>
    </row>
    <row r="111" spans="1:7" ht="15.75">
      <c r="A111" s="46"/>
      <c r="B111" s="61">
        <v>4</v>
      </c>
      <c r="C111" s="62" t="s">
        <v>65</v>
      </c>
      <c r="D111" s="63">
        <v>180</v>
      </c>
      <c r="E111" s="63">
        <v>174</v>
      </c>
      <c r="F111" s="64">
        <f>'[3]3'!$G$63</f>
        <v>9.5771666666666651</v>
      </c>
      <c r="G111" s="46"/>
    </row>
    <row r="112" spans="1:7" ht="15.75">
      <c r="A112" s="46"/>
      <c r="B112" s="61">
        <v>5</v>
      </c>
      <c r="C112" s="81" t="s">
        <v>66</v>
      </c>
      <c r="D112" s="63">
        <v>200</v>
      </c>
      <c r="E112" s="63">
        <v>86</v>
      </c>
      <c r="F112" s="64">
        <f>'[3]3'!$G$66</f>
        <v>4.4159999999999995</v>
      </c>
      <c r="G112" s="46"/>
    </row>
    <row r="113" spans="1:7" ht="15.75">
      <c r="A113" s="46"/>
      <c r="B113" s="61">
        <v>6</v>
      </c>
      <c r="C113" s="82" t="s">
        <v>67</v>
      </c>
      <c r="D113" s="63">
        <v>30</v>
      </c>
      <c r="E113" s="63">
        <v>57</v>
      </c>
      <c r="F113" s="64">
        <f>'[3]3'!$G$67</f>
        <v>5.3333333333333286</v>
      </c>
      <c r="G113" s="46"/>
    </row>
    <row r="114" spans="1:7" ht="15.75">
      <c r="A114" s="46"/>
      <c r="B114" s="61"/>
      <c r="C114" s="83" t="s">
        <v>27</v>
      </c>
      <c r="D114" s="63">
        <v>30</v>
      </c>
      <c r="E114" s="63">
        <v>61</v>
      </c>
      <c r="F114" s="64">
        <f>'[3]3'!$G$68</f>
        <v>1.7999999999999998</v>
      </c>
      <c r="G114" s="46"/>
    </row>
    <row r="115" spans="1:7" ht="15.75">
      <c r="A115" s="46"/>
      <c r="B115" s="61"/>
      <c r="C115" s="84" t="s">
        <v>29</v>
      </c>
      <c r="D115" s="63"/>
      <c r="E115" s="85">
        <f>SUM(E108:E114)</f>
        <v>866</v>
      </c>
      <c r="F115" s="86">
        <f>SUM(F108:F114)</f>
        <v>96.014514214616071</v>
      </c>
      <c r="G115" s="46"/>
    </row>
    <row r="116" spans="1:7" ht="15.75">
      <c r="A116" s="46"/>
      <c r="B116" s="61"/>
      <c r="C116" s="87" t="s">
        <v>68</v>
      </c>
      <c r="D116" s="84"/>
      <c r="E116" s="84"/>
      <c r="F116" s="88"/>
      <c r="G116" s="46"/>
    </row>
    <row r="117" spans="1:7" ht="15.75">
      <c r="A117" s="46"/>
      <c r="B117" s="61">
        <v>1</v>
      </c>
      <c r="C117" s="89" t="s">
        <v>69</v>
      </c>
      <c r="D117" s="63">
        <v>100</v>
      </c>
      <c r="E117" s="63">
        <v>276</v>
      </c>
      <c r="F117" s="64">
        <f>'[3]3'!$G$70</f>
        <v>29</v>
      </c>
      <c r="G117" s="46"/>
    </row>
    <row r="118" spans="1:7" ht="15.75">
      <c r="A118" s="46"/>
      <c r="B118" s="61">
        <v>2</v>
      </c>
      <c r="C118" s="90" t="s">
        <v>70</v>
      </c>
      <c r="D118" s="63">
        <v>200</v>
      </c>
      <c r="E118" s="63">
        <v>90</v>
      </c>
      <c r="F118" s="64">
        <f>'[3]3'!$G$71</f>
        <v>16</v>
      </c>
      <c r="G118" s="46"/>
    </row>
    <row r="119" spans="1:7" ht="15.75">
      <c r="A119" s="46"/>
      <c r="B119" s="61"/>
      <c r="C119" s="84" t="s">
        <v>29</v>
      </c>
      <c r="D119" s="84"/>
      <c r="E119" s="84">
        <f>SUM(E117:E118)</f>
        <v>366</v>
      </c>
      <c r="F119" s="88">
        <f>SUM(F117:F118)</f>
        <v>45</v>
      </c>
      <c r="G119" s="46"/>
    </row>
    <row r="120" spans="1:7" ht="15.75">
      <c r="A120" s="46"/>
      <c r="B120" s="61"/>
      <c r="C120" s="84" t="s">
        <v>71</v>
      </c>
      <c r="D120" s="84"/>
      <c r="E120" s="84"/>
      <c r="F120" s="88"/>
      <c r="G120" s="46"/>
    </row>
    <row r="121" spans="1:7" ht="15.75">
      <c r="A121" s="46"/>
      <c r="B121" s="61"/>
      <c r="C121" s="62" t="s">
        <v>72</v>
      </c>
      <c r="D121" s="91">
        <v>40</v>
      </c>
      <c r="E121" s="91">
        <v>63</v>
      </c>
      <c r="F121" s="92">
        <f>'[3]3'!$G$73</f>
        <v>8</v>
      </c>
      <c r="G121" s="46"/>
    </row>
    <row r="122" spans="1:7" ht="15.75">
      <c r="A122" s="46"/>
      <c r="B122" s="61"/>
      <c r="C122" s="90" t="s">
        <v>73</v>
      </c>
      <c r="D122" s="91">
        <v>250</v>
      </c>
      <c r="E122" s="91">
        <v>358</v>
      </c>
      <c r="F122" s="92">
        <f>'[3]3'!$G$81</f>
        <v>62.115666666666662</v>
      </c>
      <c r="G122" s="46"/>
    </row>
    <row r="123" spans="1:7" ht="15.75">
      <c r="A123" s="46"/>
      <c r="B123" s="61"/>
      <c r="C123" s="62" t="s">
        <v>74</v>
      </c>
      <c r="D123" s="93">
        <v>200</v>
      </c>
      <c r="E123" s="93">
        <v>89</v>
      </c>
      <c r="F123" s="94">
        <f>'[3]3'!$G$85</f>
        <v>10.160845999999999</v>
      </c>
      <c r="G123" s="46"/>
    </row>
    <row r="124" spans="1:7" ht="15.75">
      <c r="A124" s="46"/>
      <c r="B124" s="61"/>
      <c r="C124" s="82" t="s">
        <v>67</v>
      </c>
      <c r="D124" s="93">
        <v>30</v>
      </c>
      <c r="E124" s="93">
        <v>57</v>
      </c>
      <c r="F124" s="94">
        <f>'[3]3'!$G$86</f>
        <v>2.9166666666666652</v>
      </c>
      <c r="G124" s="46"/>
    </row>
    <row r="125" spans="1:7" ht="15.75">
      <c r="A125" s="46"/>
      <c r="B125" s="61"/>
      <c r="C125" s="83" t="s">
        <v>27</v>
      </c>
      <c r="D125" s="93">
        <v>20</v>
      </c>
      <c r="E125" s="93">
        <v>41</v>
      </c>
      <c r="F125" s="94">
        <f>'[3]3'!$G$87</f>
        <v>1.542857142857142</v>
      </c>
      <c r="G125" s="46"/>
    </row>
    <row r="126" spans="1:7" ht="15.75">
      <c r="A126" s="46"/>
      <c r="B126" s="61"/>
      <c r="C126" s="84" t="s">
        <v>29</v>
      </c>
      <c r="D126" s="95"/>
      <c r="E126" s="96">
        <f>SUM(E121:E125)</f>
        <v>608</v>
      </c>
      <c r="F126" s="96">
        <f>SUM(F121:F125)</f>
        <v>84.736036476190478</v>
      </c>
      <c r="G126" s="46"/>
    </row>
    <row r="127" spans="1:7" ht="15.75">
      <c r="A127" s="46"/>
      <c r="B127" s="61"/>
      <c r="C127" s="97" t="s">
        <v>75</v>
      </c>
      <c r="D127" s="93">
        <v>200</v>
      </c>
      <c r="E127" s="98">
        <v>178</v>
      </c>
      <c r="F127" s="94">
        <f>'[3]3'!$G$90</f>
        <v>13.428571428571347</v>
      </c>
      <c r="G127" s="46"/>
    </row>
    <row r="128" spans="1:7" ht="15.75">
      <c r="A128" s="46"/>
      <c r="B128" s="61"/>
      <c r="C128" s="84" t="s">
        <v>30</v>
      </c>
      <c r="D128" s="22"/>
      <c r="E128" s="84">
        <f>E115+E119+E126+E127</f>
        <v>2018</v>
      </c>
      <c r="F128" s="88">
        <f>F106+F115+F119+F126+F127</f>
        <v>299.28472669079787</v>
      </c>
      <c r="G128" s="46"/>
    </row>
    <row r="129" spans="1:7" ht="15.75">
      <c r="A129" s="99"/>
      <c r="B129" s="99"/>
      <c r="C129" s="99"/>
      <c r="D129" s="99"/>
      <c r="E129" s="99"/>
      <c r="F129" s="99"/>
      <c r="G129" s="46"/>
    </row>
    <row r="130" spans="1:7" ht="15.75">
      <c r="A130" s="99"/>
      <c r="B130" s="99"/>
      <c r="C130" s="99"/>
      <c r="D130" s="99"/>
      <c r="E130" s="99"/>
      <c r="F130" s="99"/>
      <c r="G130" s="46"/>
    </row>
    <row r="131" spans="1:7" ht="15.75">
      <c r="A131" s="46"/>
      <c r="B131" s="46"/>
      <c r="C131" s="46"/>
      <c r="D131" s="46"/>
      <c r="E131" s="46"/>
      <c r="F131" s="46"/>
      <c r="G131" s="46"/>
    </row>
    <row r="132" spans="1:7" ht="15.75">
      <c r="A132" s="46"/>
      <c r="B132" s="48" t="s">
        <v>50</v>
      </c>
      <c r="C132" s="48"/>
      <c r="D132" s="48"/>
      <c r="E132" s="48"/>
      <c r="F132" s="48"/>
      <c r="G132" s="46"/>
    </row>
    <row r="133" spans="1:7" ht="15.75">
      <c r="A133" s="46"/>
      <c r="B133" s="46"/>
      <c r="C133" s="48"/>
      <c r="D133" s="48"/>
      <c r="E133" s="48"/>
      <c r="F133" s="48"/>
      <c r="G133" s="46"/>
    </row>
    <row r="134" spans="1:7" ht="15.75">
      <c r="A134" s="46"/>
      <c r="B134" s="46"/>
      <c r="C134" s="48"/>
      <c r="D134" s="48"/>
      <c r="E134" s="48"/>
      <c r="F134" s="48"/>
      <c r="G134" s="46"/>
    </row>
    <row r="135" spans="1:7" ht="15.75">
      <c r="A135" s="46"/>
      <c r="B135" s="46"/>
      <c r="C135" s="48"/>
      <c r="D135" s="48"/>
      <c r="E135" s="48"/>
      <c r="F135" s="48"/>
      <c r="G135" s="46"/>
    </row>
    <row r="136" spans="1:7" ht="15.75">
      <c r="A136" s="46"/>
      <c r="B136" s="46"/>
      <c r="C136" s="46"/>
      <c r="D136" s="46"/>
      <c r="E136" s="46"/>
      <c r="F136" s="46"/>
      <c r="G136" s="46"/>
    </row>
    <row r="137" spans="1:7" ht="15.75">
      <c r="A137" s="46"/>
      <c r="B137" s="46"/>
      <c r="C137" s="46" t="s">
        <v>76</v>
      </c>
      <c r="D137" s="46" t="s">
        <v>32</v>
      </c>
      <c r="E137" s="46"/>
      <c r="F137" s="46"/>
      <c r="G137" s="46"/>
    </row>
    <row r="138" spans="1:7" ht="15.75">
      <c r="A138" s="46"/>
      <c r="B138" s="46"/>
      <c r="C138" s="46"/>
      <c r="D138" s="46"/>
      <c r="E138" s="46"/>
      <c r="F138" s="46"/>
      <c r="G138" s="46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2021-01-28T18:26:46Z</dcterms:modified>
</cp:coreProperties>
</file>