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F123" i="1"/>
  <c r="F122"/>
  <c r="F121"/>
  <c r="F120"/>
  <c r="F119"/>
  <c r="F118"/>
  <c r="F117"/>
  <c r="F116"/>
  <c r="E114"/>
  <c r="F113"/>
  <c r="F112"/>
  <c r="E110"/>
  <c r="F109"/>
  <c r="F108"/>
  <c r="F107"/>
  <c r="F106"/>
  <c r="F105"/>
  <c r="F104"/>
  <c r="F103"/>
  <c r="E101"/>
  <c r="E125" s="1"/>
  <c r="F100"/>
  <c r="F99"/>
  <c r="F98"/>
  <c r="F97"/>
  <c r="F96"/>
  <c r="E93"/>
  <c r="E64"/>
  <c r="F63"/>
  <c r="F62"/>
  <c r="F61"/>
  <c r="F60"/>
  <c r="F59"/>
  <c r="F58"/>
  <c r="F57"/>
  <c r="F56"/>
  <c r="E54"/>
  <c r="E76" s="1"/>
  <c r="F53"/>
  <c r="F52"/>
  <c r="F51"/>
  <c r="F50"/>
  <c r="F49"/>
  <c r="F48"/>
  <c r="E45"/>
  <c r="F124" l="1"/>
  <c r="F101"/>
  <c r="F110"/>
  <c r="F64"/>
  <c r="F54"/>
  <c r="F76" s="1"/>
  <c r="F114"/>
  <c r="E25"/>
  <c r="F21"/>
  <c r="F20"/>
  <c r="F19"/>
  <c r="F18"/>
  <c r="F17"/>
  <c r="F16"/>
  <c r="E13"/>
  <c r="F125" l="1"/>
  <c r="F23"/>
  <c r="F25"/>
</calcChain>
</file>

<file path=xl/sharedStrings.xml><?xml version="1.0" encoding="utf-8"?>
<sst xmlns="http://schemas.openxmlformats.org/spreadsheetml/2006/main" count="142" uniqueCount="71">
  <si>
    <t>Утверждаю</t>
  </si>
  <si>
    <t xml:space="preserve">                           Руководитель</t>
  </si>
  <si>
    <t>Ибуков В.А.</t>
  </si>
  <si>
    <t>Филиал Тукузская СОШ Вагайского района Тюменской области</t>
  </si>
  <si>
    <t>МЕНЮ</t>
  </si>
  <si>
    <t xml:space="preserve">                     на "12" января  2021 года</t>
  </si>
  <si>
    <t>2 день</t>
  </si>
  <si>
    <t>Количество детей м/об 1-4кл</t>
  </si>
  <si>
    <t>чел.</t>
  </si>
  <si>
    <t>Количество детей м/об 5-11кл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</si>
  <si>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</si>
  <si>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</si>
  <si>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</si>
  <si>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</si>
  <si>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</si>
  <si>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</si>
  <si>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</si>
  <si>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</si>
  <si>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</si>
  <si>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Бутерброд с маслом №1-2004</t>
  </si>
  <si>
    <t>20./5</t>
  </si>
  <si>
    <t>Колбаса отварная с соусом №413,600-2004</t>
  </si>
  <si>
    <t>60/40</t>
  </si>
  <si>
    <t>Макаронные изделия отварные №516-2004</t>
  </si>
  <si>
    <t>Кофейный напиток №253-2004, Пермь</t>
  </si>
  <si>
    <t>200</t>
  </si>
  <si>
    <t>Апельсин</t>
  </si>
  <si>
    <t>Хлеб ржаной</t>
  </si>
  <si>
    <t>Итого</t>
  </si>
  <si>
    <t>Всего</t>
  </si>
  <si>
    <t xml:space="preserve">зав.хоз. </t>
  </si>
  <si>
    <t>Мухаматуллина Л.С.</t>
  </si>
  <si>
    <t xml:space="preserve">                           Заведующий филиалом</t>
  </si>
  <si>
    <t xml:space="preserve"> Филиал  Тукузская СОШ Вагайского района Тюменской области</t>
  </si>
  <si>
    <t xml:space="preserve">                     на "12" января 2021 года</t>
  </si>
  <si>
    <t>2день</t>
  </si>
  <si>
    <t>Количество детей малообеспеченных</t>
  </si>
  <si>
    <t>Количество детей ОВЗ</t>
  </si>
  <si>
    <t>Количество персонала</t>
  </si>
  <si>
    <t>апельсин</t>
  </si>
  <si>
    <t>317</t>
  </si>
  <si>
    <t>20</t>
  </si>
  <si>
    <t>итого</t>
  </si>
  <si>
    <r>
      <t xml:space="preserve"> </t>
    </r>
    <r>
      <rPr>
        <b/>
        <i/>
        <sz val="12"/>
        <rFont val="Arial"/>
        <family val="2"/>
        <charset val="204"/>
      </rPr>
      <t>Обед</t>
    </r>
  </si>
  <si>
    <t>Нарезка из свежих овощей с маслом растительным №16/1-2011, Екатеринбург</t>
  </si>
  <si>
    <t>80/4</t>
  </si>
  <si>
    <t>Борщ из свежей капусты с картофелем, со сметаной, с говядиной №110-2004</t>
  </si>
  <si>
    <t>250/5/10</t>
  </si>
  <si>
    <t>Гуляш из говядины №152-2004, Пермь</t>
  </si>
  <si>
    <t>Каша гречневая вязкая, с морковью (Технико-Технологическая  карта)</t>
  </si>
  <si>
    <t>Сок</t>
  </si>
  <si>
    <t>Хлеб пшеничный</t>
  </si>
  <si>
    <t>какао с молоком</t>
  </si>
  <si>
    <t>зав. Хоз</t>
  </si>
  <si>
    <t>Заведующий филиалом</t>
  </si>
  <si>
    <t xml:space="preserve"> Тукузская СОШ Вагайского района Тюменской области</t>
  </si>
  <si>
    <t>ужин</t>
  </si>
  <si>
    <t>Икра кабачковая</t>
  </si>
  <si>
    <t>Компот из изюма + Витамин "С" №638-2004</t>
  </si>
  <si>
    <t>Полдник</t>
  </si>
  <si>
    <t>Пудинг творожный, запеченный с молоком сгущенным №319-2013, Пермь</t>
  </si>
  <si>
    <t>Молоко питьевое кипяченое 3,2 % №260-2001, Пермь</t>
  </si>
  <si>
    <t>Ужин</t>
  </si>
  <si>
    <t>Овощи свежие (огурцы) №14/1-2011г., Екатеринбург</t>
  </si>
  <si>
    <t>Рыба запечённая №310-1996</t>
  </si>
  <si>
    <t xml:space="preserve">Картофель отварной с маслом №203-2004 </t>
  </si>
  <si>
    <t>Сок  промышленного производства для детского питания в ассортименте №407-2006, г. Москва</t>
  </si>
  <si>
    <t>Фрукты в ассортименте №458-2006, г. Москва</t>
  </si>
  <si>
    <t>Кисломолочный напиток (ряженка, биопростокваша, ацидофилин, снежок, йогурт питьевой (р.645-1996)</t>
  </si>
  <si>
    <t>Итого по меню</t>
  </si>
  <si>
    <t>Завхоз  _______________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</si>
</sst>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i/>
      <sz val="12"/>
      <name val="Arial"/>
      <family val="2"/>
      <charset val="204"/>
    </font>
    <font>
      <b/>
      <sz val="12"/>
      <name val="Arial"/>
      <family val="2"/>
    </font>
    <font>
      <b/>
      <sz val="12"/>
      <name val="Arial Cyr"/>
      <charset val="204"/>
    </font>
    <font>
      <b/>
      <i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2" fontId="3" fillId="0" borderId="4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2" fontId="4" fillId="0" borderId="4" xfId="0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8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0" fillId="2" borderId="9" xfId="0" applyFill="1" applyBorder="1"/>
    <xf numFmtId="0" fontId="5" fillId="0" borderId="1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justify" vertical="top" wrapText="1"/>
    </xf>
    <xf numFmtId="2" fontId="3" fillId="2" borderId="4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vertical="center"/>
    </xf>
    <xf numFmtId="0" fontId="2" fillId="0" borderId="11" xfId="0" applyFont="1" applyBorder="1"/>
    <xf numFmtId="0" fontId="5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2" fontId="4" fillId="2" borderId="4" xfId="0" applyNumberFormat="1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11" fillId="0" borderId="0" xfId="0" applyFont="1"/>
    <xf numFmtId="0" fontId="4" fillId="0" borderId="0" xfId="0" applyFont="1"/>
    <xf numFmtId="0" fontId="4" fillId="3" borderId="0" xfId="0" applyFont="1" applyFill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9" fillId="0" borderId="15" xfId="0" applyFont="1" applyFill="1" applyBorder="1" applyAlignment="1">
      <alignment vertical="center"/>
    </xf>
    <xf numFmtId="16" fontId="3" fillId="3" borderId="16" xfId="0" applyNumberFormat="1" applyFont="1" applyFill="1" applyBorder="1" applyAlignment="1">
      <alignment horizontal="justify" vertical="top" wrapText="1"/>
    </xf>
    <xf numFmtId="0" fontId="3" fillId="3" borderId="16" xfId="0" applyFont="1" applyFill="1" applyBorder="1" applyAlignment="1">
      <alignment horizontal="justify" vertical="top" wrapText="1"/>
    </xf>
    <xf numFmtId="2" fontId="3" fillId="3" borderId="16" xfId="0" applyNumberFormat="1" applyFont="1" applyFill="1" applyBorder="1" applyAlignment="1">
      <alignment horizontal="justify" vertical="top" wrapText="1"/>
    </xf>
    <xf numFmtId="0" fontId="9" fillId="0" borderId="17" xfId="0" applyFont="1" applyFill="1" applyBorder="1" applyAlignment="1">
      <alignment vertical="center"/>
    </xf>
    <xf numFmtId="49" fontId="3" fillId="3" borderId="16" xfId="0" applyNumberFormat="1" applyFont="1" applyFill="1" applyBorder="1" applyAlignment="1">
      <alignment horizontal="justify" vertical="top" wrapText="1"/>
    </xf>
    <xf numFmtId="0" fontId="12" fillId="2" borderId="18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2" fontId="4" fillId="0" borderId="16" xfId="0" applyNumberFormat="1" applyFont="1" applyBorder="1" applyAlignment="1">
      <alignment horizontal="justify" vertical="top" wrapText="1"/>
    </xf>
    <xf numFmtId="0" fontId="9" fillId="0" borderId="20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9" fillId="2" borderId="18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justify" vertical="top" wrapText="1"/>
    </xf>
    <xf numFmtId="2" fontId="3" fillId="4" borderId="16" xfId="0" applyNumberFormat="1" applyFont="1" applyFill="1" applyBorder="1" applyAlignment="1">
      <alignment horizontal="justify" vertical="top" wrapText="1"/>
    </xf>
    <xf numFmtId="0" fontId="9" fillId="0" borderId="18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justify" vertical="top" wrapText="1"/>
    </xf>
    <xf numFmtId="0" fontId="4" fillId="2" borderId="16" xfId="0" applyFont="1" applyFill="1" applyBorder="1" applyAlignment="1">
      <alignment horizontal="justify" vertical="top" wrapText="1"/>
    </xf>
    <xf numFmtId="2" fontId="9" fillId="5" borderId="16" xfId="0" applyNumberFormat="1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2" fontId="3" fillId="5" borderId="16" xfId="0" applyNumberFormat="1" applyFont="1" applyFill="1" applyBorder="1" applyAlignment="1">
      <alignment horizontal="justify" vertical="top" wrapText="1"/>
    </xf>
    <xf numFmtId="0" fontId="12" fillId="2" borderId="19" xfId="0" applyFont="1" applyFill="1" applyBorder="1" applyAlignment="1">
      <alignment vertical="center"/>
    </xf>
    <xf numFmtId="0" fontId="4" fillId="6" borderId="16" xfId="0" applyFont="1" applyFill="1" applyBorder="1" applyAlignment="1">
      <alignment horizontal="justify" vertical="top" wrapText="1"/>
    </xf>
    <xf numFmtId="0" fontId="3" fillId="4" borderId="22" xfId="0" applyFont="1" applyFill="1" applyBorder="1" applyAlignment="1">
      <alignment horizontal="justify" vertical="top" wrapText="1"/>
    </xf>
    <xf numFmtId="2" fontId="3" fillId="6" borderId="16" xfId="0" applyNumberFormat="1" applyFont="1" applyFill="1" applyBorder="1" applyAlignment="1">
      <alignment horizontal="justify" vertical="top" wrapText="1"/>
    </xf>
    <xf numFmtId="0" fontId="3" fillId="6" borderId="16" xfId="0" applyFont="1" applyFill="1" applyBorder="1" applyAlignment="1">
      <alignment horizontal="justify" vertical="top" wrapText="1"/>
    </xf>
    <xf numFmtId="0" fontId="9" fillId="0" borderId="1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2" fontId="3" fillId="0" borderId="16" xfId="0" applyNumberFormat="1" applyFont="1" applyBorder="1" applyAlignment="1">
      <alignment horizontal="justify" vertical="top" wrapText="1"/>
    </xf>
    <xf numFmtId="0" fontId="4" fillId="0" borderId="19" xfId="0" applyFont="1" applyBorder="1" applyAlignment="1"/>
    <xf numFmtId="0" fontId="3" fillId="0" borderId="0" xfId="0" applyFont="1" applyBorder="1"/>
    <xf numFmtId="0" fontId="3" fillId="0" borderId="15" xfId="0" applyFont="1" applyBorder="1"/>
    <xf numFmtId="0" fontId="3" fillId="0" borderId="2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4;&#1077;&#1085;&#1102;-%20&#1088;&#1072;&#1089;&#1082;.%20&#1082;&#1086;&#1086;&#1088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/>
      <sheetData sheetId="1">
        <row r="13">
          <cell r="I13">
            <v>5.3663297325079959</v>
          </cell>
        </row>
        <row r="18">
          <cell r="I18">
            <v>32.795925154319981</v>
          </cell>
        </row>
        <row r="21">
          <cell r="I21">
            <v>6.3547802469120001</v>
          </cell>
        </row>
        <row r="24">
          <cell r="I24">
            <v>10.024888888888878</v>
          </cell>
        </row>
        <row r="25">
          <cell r="I25">
            <v>44.64</v>
          </cell>
        </row>
        <row r="26">
          <cell r="I26">
            <v>1.4666666666666641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  <row r="21">
          <cell r="G21">
            <v>0</v>
          </cell>
        </row>
        <row r="25">
          <cell r="G25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8">
          <cell r="G38">
            <v>42.437279999999994</v>
          </cell>
        </row>
        <row r="50">
          <cell r="G50">
            <v>17.595425308639996</v>
          </cell>
        </row>
        <row r="57">
          <cell r="G57">
            <v>49.134299999999989</v>
          </cell>
        </row>
        <row r="63">
          <cell r="G63">
            <v>12.387850617280002</v>
          </cell>
        </row>
        <row r="64">
          <cell r="G64">
            <v>33.387999999999998</v>
          </cell>
        </row>
        <row r="65">
          <cell r="G65">
            <v>5.1875999999999998</v>
          </cell>
        </row>
        <row r="66">
          <cell r="G66">
            <v>2.4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  <row r="21">
          <cell r="G21">
            <v>33.108468253968233</v>
          </cell>
        </row>
        <row r="25">
          <cell r="G25">
            <v>5.9407777777777762</v>
          </cell>
        </row>
        <row r="29">
          <cell r="G29">
            <v>8.3859999999999992</v>
          </cell>
        </row>
        <row r="30">
          <cell r="G30">
            <v>1.2</v>
          </cell>
        </row>
        <row r="37">
          <cell r="G37">
            <v>7.2857142857139996</v>
          </cell>
        </row>
        <row r="49">
          <cell r="G49">
            <v>19.968999999999998</v>
          </cell>
        </row>
        <row r="56">
          <cell r="G56">
            <v>54.274944444444429</v>
          </cell>
        </row>
        <row r="62">
          <cell r="G62">
            <v>11.78244444444444</v>
          </cell>
        </row>
        <row r="65">
          <cell r="G65">
            <v>5.57</v>
          </cell>
        </row>
        <row r="66">
          <cell r="G66">
            <v>5.9166666666665799</v>
          </cell>
        </row>
        <row r="67">
          <cell r="G67">
            <v>2.1428571428571419</v>
          </cell>
        </row>
        <row r="79">
          <cell r="G79">
            <v>58.86305550123798</v>
          </cell>
        </row>
        <row r="80">
          <cell r="G80">
            <v>19.714285714283999</v>
          </cell>
        </row>
        <row r="82">
          <cell r="G82">
            <v>10.405970149176001</v>
          </cell>
        </row>
        <row r="87">
          <cell r="G87">
            <v>27.692</v>
          </cell>
        </row>
        <row r="91">
          <cell r="G91">
            <v>11.20522222222222</v>
          </cell>
        </row>
        <row r="92">
          <cell r="G92">
            <v>16</v>
          </cell>
        </row>
        <row r="93">
          <cell r="G93">
            <v>32</v>
          </cell>
        </row>
        <row r="94">
          <cell r="G94">
            <v>2.9166666666666652</v>
          </cell>
        </row>
        <row r="95">
          <cell r="G95">
            <v>1.7999999999999998</v>
          </cell>
        </row>
        <row r="98">
          <cell r="G98">
            <v>20.14280342857116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9"/>
  <sheetViews>
    <sheetView tabSelected="1" workbookViewId="0">
      <selection activeCell="E10" sqref="E10"/>
    </sheetView>
  </sheetViews>
  <sheetFormatPr defaultRowHeight="15"/>
  <cols>
    <col min="1" max="1" width="4.7109375" customWidth="1"/>
    <col min="2" max="2" width="7.42578125" customWidth="1"/>
    <col min="3" max="3" width="45.85546875" customWidth="1"/>
  </cols>
  <sheetData>
    <row r="2" spans="2:7">
      <c r="C2" s="1"/>
      <c r="D2" s="1" t="s">
        <v>0</v>
      </c>
      <c r="E2" s="1"/>
      <c r="F2" s="1"/>
      <c r="G2" s="1"/>
    </row>
    <row r="3" spans="2:7">
      <c r="C3" s="1" t="s">
        <v>1</v>
      </c>
      <c r="D3" s="1"/>
      <c r="E3" s="1" t="s">
        <v>2</v>
      </c>
      <c r="F3" s="1"/>
      <c r="G3" s="1"/>
    </row>
    <row r="4" spans="2:7">
      <c r="C4" s="1"/>
      <c r="D4" s="1"/>
      <c r="E4" s="1"/>
      <c r="F4" s="1"/>
      <c r="G4" s="1"/>
    </row>
    <row r="5" spans="2:7">
      <c r="C5" s="1" t="s">
        <v>3</v>
      </c>
      <c r="D5" s="1"/>
      <c r="E5" s="1"/>
      <c r="F5" s="1"/>
      <c r="G5" s="1"/>
    </row>
    <row r="7" spans="2:7">
      <c r="C7" s="2"/>
      <c r="D7" s="2" t="s">
        <v>4</v>
      </c>
      <c r="E7" s="2"/>
      <c r="F7" s="2"/>
    </row>
    <row r="8" spans="2:7">
      <c r="C8" s="2" t="s">
        <v>5</v>
      </c>
      <c r="D8" s="3"/>
      <c r="E8" s="3"/>
      <c r="F8" s="3" t="s">
        <v>6</v>
      </c>
      <c r="G8" s="4"/>
    </row>
    <row r="9" spans="2:7">
      <c r="C9" s="1" t="s">
        <v>7</v>
      </c>
      <c r="D9" s="5"/>
      <c r="E9" s="3">
        <v>0</v>
      </c>
      <c r="F9" s="5" t="s">
        <v>8</v>
      </c>
      <c r="G9" s="4"/>
    </row>
    <row r="10" spans="2:7">
      <c r="C10" s="1" t="s">
        <v>9</v>
      </c>
      <c r="D10" s="5"/>
      <c r="E10" s="3">
        <v>51</v>
      </c>
      <c r="F10" s="5" t="s">
        <v>8</v>
      </c>
      <c r="G10" s="4"/>
    </row>
    <row r="11" spans="2:7">
      <c r="C11" s="1" t="s">
        <v>10</v>
      </c>
      <c r="D11" s="5"/>
      <c r="E11" s="3">
        <v>20</v>
      </c>
      <c r="F11" s="5" t="s">
        <v>8</v>
      </c>
      <c r="G11" s="4"/>
    </row>
    <row r="12" spans="2:7">
      <c r="C12" s="1" t="s">
        <v>11</v>
      </c>
      <c r="D12" s="5"/>
      <c r="E12" s="3">
        <v>1</v>
      </c>
      <c r="F12" s="5" t="s">
        <v>8</v>
      </c>
      <c r="G12" s="4"/>
    </row>
    <row r="13" spans="2:7">
      <c r="C13" s="1" t="s">
        <v>12</v>
      </c>
      <c r="D13" s="5"/>
      <c r="E13" s="3">
        <f>SUM(E9:E12)</f>
        <v>72</v>
      </c>
      <c r="F13" s="5" t="s">
        <v>8</v>
      </c>
      <c r="G13" s="4"/>
    </row>
    <row r="14" spans="2:7" ht="65.25" thickBot="1">
      <c r="B14" s="6" t="s">
        <v>13</v>
      </c>
      <c r="C14" s="6" t="s">
        <v>14</v>
      </c>
      <c r="D14" s="7" t="s">
        <v>15</v>
      </c>
      <c r="E14" s="8" t="s">
        <v>16</v>
      </c>
      <c r="F14" s="8" t="s">
        <v>17</v>
      </c>
      <c r="G14" s="4"/>
    </row>
    <row r="15" spans="2:7" ht="15.75" thickBot="1">
      <c r="B15" s="9"/>
      <c r="C15" s="10" t="s">
        <v>18</v>
      </c>
      <c r="D15" s="11"/>
      <c r="E15" s="11"/>
      <c r="F15" s="11"/>
      <c r="G15" s="4"/>
    </row>
    <row r="16" spans="2:7" ht="20.100000000000001" customHeight="1" thickBot="1">
      <c r="B16" s="9">
        <v>1</v>
      </c>
      <c r="C16" s="12" t="s">
        <v>19</v>
      </c>
      <c r="D16" s="13" t="s">
        <v>20</v>
      </c>
      <c r="E16" s="14">
        <v>74</v>
      </c>
      <c r="F16" s="15">
        <f>[1]Лист2!$I$13</f>
        <v>5.3663297325079959</v>
      </c>
      <c r="G16" s="4"/>
    </row>
    <row r="17" spans="1:7" ht="20.100000000000001" customHeight="1" thickBot="1">
      <c r="B17" s="9">
        <v>2</v>
      </c>
      <c r="C17" s="16" t="s">
        <v>21</v>
      </c>
      <c r="D17" s="17" t="s">
        <v>22</v>
      </c>
      <c r="E17" s="14">
        <v>100</v>
      </c>
      <c r="F17" s="15">
        <f>[1]Лист2!$I$18</f>
        <v>32.795925154319981</v>
      </c>
      <c r="G17" s="4"/>
    </row>
    <row r="18" spans="1:7" ht="20.100000000000001" customHeight="1" thickBot="1">
      <c r="B18" s="9">
        <v>3</v>
      </c>
      <c r="C18" s="18" t="s">
        <v>23</v>
      </c>
      <c r="D18" s="14">
        <v>180</v>
      </c>
      <c r="E18" s="14">
        <v>188</v>
      </c>
      <c r="F18" s="15">
        <f>[1]Лист2!$I$21</f>
        <v>6.3547802469120001</v>
      </c>
      <c r="G18" s="4"/>
    </row>
    <row r="19" spans="1:7" ht="20.100000000000001" customHeight="1" thickBot="1">
      <c r="B19" s="9">
        <v>4</v>
      </c>
      <c r="C19" s="12" t="s">
        <v>24</v>
      </c>
      <c r="D19" s="17" t="s">
        <v>25</v>
      </c>
      <c r="E19" s="14">
        <v>118</v>
      </c>
      <c r="F19" s="15">
        <f>[1]Лист2!$I$24</f>
        <v>10.024888888888878</v>
      </c>
      <c r="G19" s="4"/>
    </row>
    <row r="20" spans="1:7" ht="20.100000000000001" customHeight="1" thickBot="1">
      <c r="B20" s="9">
        <v>5</v>
      </c>
      <c r="C20" s="19" t="s">
        <v>26</v>
      </c>
      <c r="D20" s="14">
        <v>317</v>
      </c>
      <c r="E20" s="14">
        <v>138</v>
      </c>
      <c r="F20" s="15">
        <f>[1]Лист2!$I$25</f>
        <v>44.64</v>
      </c>
      <c r="G20" s="4"/>
    </row>
    <row r="21" spans="1:7" ht="20.100000000000001" customHeight="1" thickBot="1">
      <c r="B21" s="9">
        <v>6</v>
      </c>
      <c r="C21" s="20" t="s">
        <v>27</v>
      </c>
      <c r="D21" s="13">
        <v>20</v>
      </c>
      <c r="E21" s="14">
        <v>41</v>
      </c>
      <c r="F21" s="15">
        <f>[1]Лист2!$I$26</f>
        <v>1.4666666666666641</v>
      </c>
      <c r="G21" s="4"/>
    </row>
    <row r="22" spans="1:7" ht="20.100000000000001" customHeight="1" thickBot="1">
      <c r="B22" s="9"/>
      <c r="C22" s="21"/>
      <c r="D22" s="14"/>
      <c r="E22" s="14"/>
      <c r="F22" s="15"/>
      <c r="G22" s="4"/>
    </row>
    <row r="23" spans="1:7" ht="20.100000000000001" customHeight="1" thickBot="1">
      <c r="B23" s="9"/>
      <c r="C23" s="22" t="s">
        <v>28</v>
      </c>
      <c r="D23" s="14"/>
      <c r="E23" s="14"/>
      <c r="F23" s="24">
        <f>SUM(F16:F22)</f>
        <v>100.64859068929553</v>
      </c>
      <c r="G23" s="4"/>
    </row>
    <row r="24" spans="1:7" ht="20.100000000000001" customHeight="1" thickBot="1">
      <c r="B24" s="9"/>
      <c r="C24" s="21"/>
      <c r="D24" s="14"/>
      <c r="E24" s="14"/>
      <c r="F24" s="14"/>
      <c r="G24" s="4"/>
    </row>
    <row r="25" spans="1:7" ht="20.100000000000001" customHeight="1" thickBot="1">
      <c r="B25" s="9"/>
      <c r="C25" s="22" t="s">
        <v>29</v>
      </c>
      <c r="D25" s="14"/>
      <c r="E25" s="23">
        <f>SUM(E16:E24)</f>
        <v>659</v>
      </c>
      <c r="F25" s="24">
        <f>SUM(F16:F21)</f>
        <v>100.64859068929553</v>
      </c>
      <c r="G25" s="4"/>
    </row>
    <row r="26" spans="1:7">
      <c r="A26" s="25"/>
      <c r="B26" s="26"/>
      <c r="C26" s="27"/>
      <c r="D26" s="28"/>
      <c r="E26" s="28"/>
      <c r="F26" s="28"/>
      <c r="G26" s="4"/>
    </row>
    <row r="27" spans="1:7">
      <c r="A27" s="25"/>
      <c r="B27" s="25"/>
      <c r="C27" s="25"/>
      <c r="D27" s="29"/>
      <c r="E27" s="29"/>
      <c r="F27" s="29"/>
      <c r="G27" s="4"/>
    </row>
    <row r="28" spans="1:7">
      <c r="D28" s="4"/>
      <c r="E28" s="4"/>
      <c r="F28" s="4"/>
      <c r="G28" s="4"/>
    </row>
    <row r="29" spans="1:7">
      <c r="C29" s="2"/>
      <c r="D29" s="3"/>
      <c r="E29" s="3"/>
      <c r="F29" s="3"/>
      <c r="G29" s="4"/>
    </row>
    <row r="30" spans="1:7">
      <c r="C30" s="2"/>
      <c r="D30" s="2"/>
      <c r="E30" s="2"/>
      <c r="F30" s="2"/>
    </row>
    <row r="31" spans="1:7">
      <c r="C31" s="30" t="s">
        <v>30</v>
      </c>
      <c r="D31" s="30" t="s">
        <v>31</v>
      </c>
      <c r="E31" s="2"/>
      <c r="F31" s="2"/>
    </row>
    <row r="32" spans="1:7">
      <c r="C32" s="2"/>
      <c r="D32" s="2"/>
      <c r="E32" s="2"/>
      <c r="F32" s="2"/>
    </row>
    <row r="35" spans="1:7">
      <c r="C35" s="1"/>
      <c r="D35" s="1" t="s">
        <v>0</v>
      </c>
      <c r="E35" s="1"/>
      <c r="F35" s="1"/>
      <c r="G35" s="1"/>
    </row>
    <row r="36" spans="1:7">
      <c r="C36" s="1" t="s">
        <v>32</v>
      </c>
      <c r="D36" s="1"/>
      <c r="E36" s="1" t="s">
        <v>2</v>
      </c>
      <c r="F36" s="1"/>
      <c r="G36" s="1"/>
    </row>
    <row r="37" spans="1:7">
      <c r="C37" s="1"/>
      <c r="D37" s="1"/>
      <c r="E37" s="1"/>
      <c r="F37" s="1"/>
      <c r="G37" s="1"/>
    </row>
    <row r="38" spans="1:7">
      <c r="A38" s="31"/>
      <c r="B38" s="31"/>
      <c r="C38" s="32" t="s">
        <v>33</v>
      </c>
      <c r="D38" s="32"/>
      <c r="E38" s="32"/>
      <c r="F38" s="32"/>
      <c r="G38" s="32"/>
    </row>
    <row r="39" spans="1:7">
      <c r="A39" s="31"/>
      <c r="B39" s="31"/>
      <c r="C39" s="31"/>
      <c r="D39" s="31"/>
      <c r="E39" s="31"/>
      <c r="F39" s="31"/>
      <c r="G39" s="31"/>
    </row>
    <row r="40" spans="1:7">
      <c r="A40" s="31"/>
      <c r="B40" s="31"/>
      <c r="C40" s="33"/>
      <c r="D40" s="33" t="s">
        <v>4</v>
      </c>
      <c r="E40" s="33"/>
      <c r="F40" s="33"/>
      <c r="G40" s="31"/>
    </row>
    <row r="41" spans="1:7">
      <c r="A41" s="31"/>
      <c r="B41" s="31"/>
      <c r="C41" s="33" t="s">
        <v>34</v>
      </c>
      <c r="D41" s="33"/>
      <c r="E41" s="33" t="s">
        <v>35</v>
      </c>
      <c r="F41" s="33"/>
      <c r="G41" s="31"/>
    </row>
    <row r="42" spans="1:7">
      <c r="A42" s="31"/>
      <c r="B42" s="31"/>
      <c r="C42" s="32" t="s">
        <v>36</v>
      </c>
      <c r="D42" s="32"/>
      <c r="E42" s="33">
        <v>0</v>
      </c>
      <c r="F42" s="32" t="s">
        <v>8</v>
      </c>
      <c r="G42" s="31"/>
    </row>
    <row r="43" spans="1:7">
      <c r="A43" s="31"/>
      <c r="B43" s="31"/>
      <c r="C43" s="32" t="s">
        <v>37</v>
      </c>
      <c r="D43" s="32"/>
      <c r="E43" s="33">
        <v>1</v>
      </c>
      <c r="F43" s="32" t="s">
        <v>8</v>
      </c>
      <c r="G43" s="31"/>
    </row>
    <row r="44" spans="1:7">
      <c r="A44" s="31"/>
      <c r="B44" s="31"/>
      <c r="C44" s="32" t="s">
        <v>38</v>
      </c>
      <c r="D44" s="32"/>
      <c r="E44" s="33">
        <v>0</v>
      </c>
      <c r="F44" s="32" t="s">
        <v>8</v>
      </c>
      <c r="G44" s="31"/>
    </row>
    <row r="45" spans="1:7">
      <c r="A45" s="31"/>
      <c r="B45" s="31"/>
      <c r="C45" s="32" t="s">
        <v>12</v>
      </c>
      <c r="D45" s="32"/>
      <c r="E45" s="33">
        <f>E43</f>
        <v>1</v>
      </c>
      <c r="F45" s="32" t="s">
        <v>8</v>
      </c>
      <c r="G45" s="31"/>
    </row>
    <row r="46" spans="1:7" ht="65.25" thickBot="1">
      <c r="A46" s="31"/>
      <c r="B46" s="34" t="s">
        <v>13</v>
      </c>
      <c r="C46" s="34" t="s">
        <v>14</v>
      </c>
      <c r="D46" s="35" t="s">
        <v>15</v>
      </c>
      <c r="E46" s="34" t="s">
        <v>16</v>
      </c>
      <c r="F46" s="34" t="s">
        <v>17</v>
      </c>
      <c r="G46" s="31"/>
    </row>
    <row r="47" spans="1:7" ht="15.75" thickBot="1">
      <c r="A47" s="31"/>
      <c r="B47" s="36"/>
      <c r="C47" s="37" t="s">
        <v>18</v>
      </c>
      <c r="D47" s="38"/>
      <c r="E47" s="38"/>
      <c r="F47" s="38"/>
      <c r="G47" s="31"/>
    </row>
    <row r="48" spans="1:7" ht="15.75" thickBot="1">
      <c r="A48" s="31"/>
      <c r="B48" s="39">
        <v>1</v>
      </c>
      <c r="C48" s="40" t="s">
        <v>19</v>
      </c>
      <c r="D48" s="41" t="s">
        <v>20</v>
      </c>
      <c r="E48" s="41">
        <v>74</v>
      </c>
      <c r="F48" s="42">
        <f>'[2]2'!$G$15</f>
        <v>0</v>
      </c>
      <c r="G48" s="31"/>
    </row>
    <row r="49" spans="1:7" ht="15.75" thickBot="1">
      <c r="A49" s="31"/>
      <c r="B49" s="39">
        <v>2</v>
      </c>
      <c r="C49" s="43" t="s">
        <v>21</v>
      </c>
      <c r="D49" s="44" t="s">
        <v>22</v>
      </c>
      <c r="E49" s="41">
        <v>100</v>
      </c>
      <c r="F49" s="42">
        <f>'[2]2'!$G$21</f>
        <v>0</v>
      </c>
      <c r="G49" s="31"/>
    </row>
    <row r="50" spans="1:7" ht="15.75" thickBot="1">
      <c r="A50" s="31"/>
      <c r="B50" s="39">
        <v>3</v>
      </c>
      <c r="C50" s="45" t="s">
        <v>23</v>
      </c>
      <c r="D50" s="41">
        <v>180</v>
      </c>
      <c r="E50" s="41">
        <v>188</v>
      </c>
      <c r="F50" s="42">
        <f>'[2]2'!$G$25</f>
        <v>0</v>
      </c>
      <c r="G50" s="31"/>
    </row>
    <row r="51" spans="1:7" ht="15.75" thickBot="1">
      <c r="A51" s="31"/>
      <c r="B51" s="39">
        <v>4</v>
      </c>
      <c r="C51" s="43" t="s">
        <v>24</v>
      </c>
      <c r="D51" s="44" t="s">
        <v>25</v>
      </c>
      <c r="E51" s="41">
        <v>118</v>
      </c>
      <c r="F51" s="42">
        <f>'[2]2'!$G$29</f>
        <v>0</v>
      </c>
      <c r="G51" s="31"/>
    </row>
    <row r="52" spans="1:7" ht="15.75" thickBot="1">
      <c r="A52" s="31"/>
      <c r="B52" s="39">
        <v>5</v>
      </c>
      <c r="C52" s="46" t="s">
        <v>39</v>
      </c>
      <c r="D52" s="44" t="s">
        <v>40</v>
      </c>
      <c r="E52" s="41">
        <v>138</v>
      </c>
      <c r="F52" s="42">
        <f>'[2]2'!$G$30</f>
        <v>0</v>
      </c>
      <c r="G52" s="31"/>
    </row>
    <row r="53" spans="1:7" ht="15.75" thickBot="1">
      <c r="A53" s="31"/>
      <c r="B53" s="39">
        <v>6</v>
      </c>
      <c r="C53" s="47" t="s">
        <v>27</v>
      </c>
      <c r="D53" s="44" t="s">
        <v>41</v>
      </c>
      <c r="E53" s="41">
        <v>41</v>
      </c>
      <c r="F53" s="42">
        <f>'[2]2'!$G$31</f>
        <v>0</v>
      </c>
      <c r="G53" s="31"/>
    </row>
    <row r="54" spans="1:7" ht="15.75" thickBot="1">
      <c r="A54" s="31"/>
      <c r="B54" s="36"/>
      <c r="C54" s="48" t="s">
        <v>42</v>
      </c>
      <c r="D54" s="49"/>
      <c r="E54" s="49">
        <f>SUM(E48:E53)</f>
        <v>659</v>
      </c>
      <c r="F54" s="50">
        <f>SUM(F48:F53)</f>
        <v>0</v>
      </c>
      <c r="G54" s="31"/>
    </row>
    <row r="55" spans="1:7" ht="15.75" thickBot="1">
      <c r="A55" s="31"/>
      <c r="B55" s="36"/>
      <c r="C55" s="51" t="s">
        <v>43</v>
      </c>
      <c r="D55" s="41"/>
      <c r="E55" s="41"/>
      <c r="F55" s="41"/>
      <c r="G55" s="31"/>
    </row>
    <row r="56" spans="1:7" ht="15.75" thickBot="1">
      <c r="A56" s="31"/>
      <c r="B56" s="39">
        <v>1</v>
      </c>
      <c r="C56" s="52" t="s">
        <v>44</v>
      </c>
      <c r="D56" s="41" t="s">
        <v>45</v>
      </c>
      <c r="E56" s="41">
        <v>49</v>
      </c>
      <c r="F56" s="42">
        <f>'[2]2'!$G$38</f>
        <v>42.437279999999994</v>
      </c>
      <c r="G56" s="31"/>
    </row>
    <row r="57" spans="1:7" ht="30.75" thickBot="1">
      <c r="A57" s="31"/>
      <c r="B57" s="39">
        <v>2</v>
      </c>
      <c r="C57" s="53" t="s">
        <v>46</v>
      </c>
      <c r="D57" s="41" t="s">
        <v>47</v>
      </c>
      <c r="E57" s="41">
        <v>110</v>
      </c>
      <c r="F57" s="42">
        <f>'[2]2'!$G$50</f>
        <v>17.595425308639996</v>
      </c>
      <c r="G57" s="31"/>
    </row>
    <row r="58" spans="1:7" ht="15.75" thickBot="1">
      <c r="A58" s="31"/>
      <c r="B58" s="39"/>
      <c r="C58" s="54" t="s">
        <v>48</v>
      </c>
      <c r="D58" s="41">
        <v>100</v>
      </c>
      <c r="E58" s="41">
        <v>183</v>
      </c>
      <c r="F58" s="42">
        <f>'[2]2'!$G$57</f>
        <v>49.134299999999989</v>
      </c>
      <c r="G58" s="31"/>
    </row>
    <row r="59" spans="1:7" ht="15.75" thickBot="1">
      <c r="A59" s="31"/>
      <c r="B59" s="39">
        <v>3</v>
      </c>
      <c r="C59" s="55" t="s">
        <v>49</v>
      </c>
      <c r="D59" s="41">
        <v>180</v>
      </c>
      <c r="E59" s="41">
        <v>179</v>
      </c>
      <c r="F59" s="42">
        <f>'[2]2'!$G$63</f>
        <v>12.387850617280002</v>
      </c>
      <c r="G59" s="31"/>
    </row>
    <row r="60" spans="1:7" ht="15.75" thickBot="1">
      <c r="A60" s="31"/>
      <c r="B60" s="39">
        <v>4</v>
      </c>
      <c r="C60" s="56" t="s">
        <v>50</v>
      </c>
      <c r="D60" s="41">
        <v>200</v>
      </c>
      <c r="E60" s="41">
        <v>90</v>
      </c>
      <c r="F60" s="42">
        <f>'[2]2'!$G$64</f>
        <v>33.387999999999998</v>
      </c>
      <c r="G60" s="31"/>
    </row>
    <row r="61" spans="1:7" ht="15.75" thickBot="1">
      <c r="A61" s="31"/>
      <c r="B61" s="39">
        <v>5</v>
      </c>
      <c r="C61" s="57" t="s">
        <v>51</v>
      </c>
      <c r="D61" s="41">
        <v>90</v>
      </c>
      <c r="E61" s="41">
        <v>171</v>
      </c>
      <c r="F61" s="42">
        <f>'[2]2'!$G$65</f>
        <v>5.1875999999999998</v>
      </c>
      <c r="G61" s="31"/>
    </row>
    <row r="62" spans="1:7" ht="15.75" thickBot="1">
      <c r="A62" s="31"/>
      <c r="B62" s="39">
        <v>6</v>
      </c>
      <c r="C62" s="47" t="s">
        <v>27</v>
      </c>
      <c r="D62" s="41">
        <v>40</v>
      </c>
      <c r="E62" s="41">
        <v>81</v>
      </c>
      <c r="F62" s="42">
        <f>'[2]2'!$G$66</f>
        <v>2.4</v>
      </c>
      <c r="G62" s="31"/>
    </row>
    <row r="63" spans="1:7" ht="15.75" thickBot="1">
      <c r="A63" s="31"/>
      <c r="B63" s="36">
        <v>7</v>
      </c>
      <c r="C63" s="51" t="s">
        <v>52</v>
      </c>
      <c r="D63" s="41">
        <v>130</v>
      </c>
      <c r="E63" s="41"/>
      <c r="F63" s="42">
        <f>'[3]6'!$I$76+'[3]6'!$I$75+'[3]6'!$I$74</f>
        <v>0</v>
      </c>
      <c r="G63" s="31"/>
    </row>
    <row r="64" spans="1:7" ht="15.75" thickBot="1">
      <c r="A64" s="31"/>
      <c r="B64" s="36"/>
      <c r="C64" s="48" t="s">
        <v>42</v>
      </c>
      <c r="D64" s="49"/>
      <c r="E64" s="49">
        <f>E56+E57+E59+E60+E61+E62+E63</f>
        <v>680</v>
      </c>
      <c r="F64" s="50">
        <f>SUM(F56:F63)</f>
        <v>162.53045592591999</v>
      </c>
      <c r="G64" s="31"/>
    </row>
    <row r="65" spans="1:7" ht="15.75" thickBot="1">
      <c r="A65" s="31"/>
      <c r="B65" s="36"/>
      <c r="C65" s="48"/>
      <c r="D65" s="41"/>
      <c r="E65" s="41"/>
      <c r="F65" s="41"/>
      <c r="G65" s="31"/>
    </row>
    <row r="66" spans="1:7" ht="15.75" thickBot="1">
      <c r="A66" s="31"/>
      <c r="B66" s="36"/>
      <c r="C66" s="51"/>
      <c r="D66" s="41"/>
      <c r="E66" s="41"/>
      <c r="F66" s="42"/>
      <c r="G66" s="31"/>
    </row>
    <row r="67" spans="1:7" ht="15.75" thickBot="1">
      <c r="A67" s="31"/>
      <c r="B67" s="36"/>
      <c r="C67" s="51"/>
      <c r="D67" s="41"/>
      <c r="E67" s="41"/>
      <c r="F67" s="42"/>
      <c r="G67" s="31"/>
    </row>
    <row r="68" spans="1:7" ht="15.75" thickBot="1">
      <c r="A68" s="31"/>
      <c r="B68" s="36"/>
      <c r="C68" s="51"/>
      <c r="D68" s="41"/>
      <c r="E68" s="41"/>
      <c r="F68" s="42"/>
      <c r="G68" s="31"/>
    </row>
    <row r="69" spans="1:7" ht="15.75" thickBot="1">
      <c r="A69" s="31"/>
      <c r="B69" s="36"/>
      <c r="C69" s="51"/>
      <c r="D69" s="41"/>
      <c r="E69" s="41"/>
      <c r="F69" s="42"/>
      <c r="G69" s="31"/>
    </row>
    <row r="70" spans="1:7" ht="15.75" thickBot="1">
      <c r="A70" s="31"/>
      <c r="B70" s="36"/>
      <c r="C70" s="51"/>
      <c r="D70" s="41"/>
      <c r="E70" s="41"/>
      <c r="F70" s="42"/>
      <c r="G70" s="31"/>
    </row>
    <row r="71" spans="1:7" ht="15.75" thickBot="1">
      <c r="A71" s="31"/>
      <c r="B71" s="36"/>
      <c r="C71" s="51"/>
      <c r="D71" s="41"/>
      <c r="E71" s="41"/>
      <c r="F71" s="42"/>
      <c r="G71" s="31"/>
    </row>
    <row r="72" spans="1:7" ht="15.75" thickBot="1">
      <c r="A72" s="31"/>
      <c r="B72" s="36"/>
      <c r="C72" s="51"/>
      <c r="D72" s="41"/>
      <c r="E72" s="41"/>
      <c r="F72" s="42"/>
      <c r="G72" s="31"/>
    </row>
    <row r="73" spans="1:7" ht="15.75" thickBot="1">
      <c r="A73" s="31"/>
      <c r="B73" s="36"/>
      <c r="C73" s="51"/>
      <c r="D73" s="41"/>
      <c r="E73" s="41"/>
      <c r="F73" s="42"/>
      <c r="G73" s="31"/>
    </row>
    <row r="74" spans="1:7" ht="15.75" thickBot="1">
      <c r="A74" s="31"/>
      <c r="B74" s="36"/>
      <c r="C74" s="48"/>
      <c r="D74" s="41"/>
      <c r="E74" s="49"/>
      <c r="F74" s="49"/>
      <c r="G74" s="31"/>
    </row>
    <row r="75" spans="1:7" ht="15.75" thickBot="1">
      <c r="A75" s="31"/>
      <c r="B75" s="36"/>
      <c r="C75" s="51"/>
      <c r="D75" s="41"/>
      <c r="E75" s="41"/>
      <c r="F75" s="41"/>
      <c r="G75" s="31"/>
    </row>
    <row r="76" spans="1:7" ht="15.75" thickBot="1">
      <c r="A76" s="31"/>
      <c r="B76" s="36"/>
      <c r="C76" s="48" t="s">
        <v>29</v>
      </c>
      <c r="D76" s="41"/>
      <c r="E76" s="49">
        <f>E54+E64+E74</f>
        <v>1339</v>
      </c>
      <c r="F76" s="50">
        <f>F66+F64+F54</f>
        <v>162.53045592591999</v>
      </c>
      <c r="G76" s="31"/>
    </row>
    <row r="77" spans="1:7">
      <c r="A77" s="58"/>
      <c r="B77" s="59"/>
      <c r="C77" s="60"/>
      <c r="D77" s="60"/>
      <c r="E77" s="60"/>
      <c r="F77" s="60"/>
      <c r="G77" s="31"/>
    </row>
    <row r="78" spans="1:7">
      <c r="A78" s="58"/>
      <c r="C78" s="30" t="s">
        <v>53</v>
      </c>
      <c r="D78" s="30" t="s">
        <v>31</v>
      </c>
      <c r="F78" s="58"/>
      <c r="G78" s="31"/>
    </row>
    <row r="79" spans="1:7">
      <c r="A79" s="31"/>
      <c r="B79" s="31"/>
      <c r="C79" s="31"/>
      <c r="D79" s="31"/>
      <c r="E79" s="31"/>
      <c r="F79" s="31"/>
      <c r="G79" s="31"/>
    </row>
    <row r="80" spans="1:7">
      <c r="A80" s="31"/>
      <c r="B80" s="31"/>
      <c r="C80" s="33"/>
      <c r="D80" s="33"/>
      <c r="E80" s="33"/>
      <c r="F80" s="33"/>
      <c r="G80" s="31"/>
    </row>
    <row r="81" spans="1:7">
      <c r="A81" s="31"/>
      <c r="B81" s="31"/>
      <c r="C81" s="33"/>
      <c r="D81" s="33"/>
      <c r="E81" s="33"/>
      <c r="F81" s="33"/>
      <c r="G81" s="31"/>
    </row>
    <row r="82" spans="1:7" ht="15.75">
      <c r="A82" s="61"/>
      <c r="B82" s="61"/>
      <c r="C82" s="61"/>
      <c r="D82" s="61"/>
      <c r="E82" s="61"/>
      <c r="F82" s="61"/>
      <c r="G82" s="61"/>
    </row>
    <row r="83" spans="1:7" ht="15.75">
      <c r="A83" s="61"/>
      <c r="B83" s="61"/>
      <c r="C83" s="62"/>
      <c r="D83" s="62" t="s">
        <v>0</v>
      </c>
      <c r="E83" s="62"/>
      <c r="F83" s="62"/>
      <c r="G83" s="62"/>
    </row>
    <row r="84" spans="1:7" ht="15.75">
      <c r="A84" s="61"/>
      <c r="B84" s="61"/>
      <c r="C84" s="62" t="s">
        <v>54</v>
      </c>
      <c r="D84" s="62"/>
      <c r="E84" s="62" t="s">
        <v>2</v>
      </c>
      <c r="F84" s="62"/>
      <c r="G84" s="62"/>
    </row>
    <row r="85" spans="1:7" ht="15.75">
      <c r="A85" s="61"/>
      <c r="B85" s="61"/>
      <c r="C85" s="62"/>
      <c r="D85" s="62"/>
      <c r="E85" s="62"/>
      <c r="F85" s="62"/>
      <c r="G85" s="62"/>
    </row>
    <row r="86" spans="1:7" ht="15.75">
      <c r="A86" s="61"/>
      <c r="B86" s="61"/>
      <c r="C86" s="62" t="s">
        <v>55</v>
      </c>
      <c r="D86" s="62"/>
      <c r="E86" s="62"/>
      <c r="F86" s="62"/>
      <c r="G86" s="62"/>
    </row>
    <row r="87" spans="1:7" ht="15.75">
      <c r="A87" s="61"/>
      <c r="B87" s="61"/>
      <c r="C87" s="61"/>
      <c r="D87" s="61"/>
      <c r="E87" s="61"/>
      <c r="F87" s="61"/>
      <c r="G87" s="61"/>
    </row>
    <row r="88" spans="1:7" ht="15.75">
      <c r="A88" s="61"/>
      <c r="B88" s="61"/>
      <c r="C88" s="63"/>
      <c r="D88" s="63" t="s">
        <v>4</v>
      </c>
      <c r="E88" s="63"/>
      <c r="F88" s="63"/>
      <c r="G88" s="61"/>
    </row>
    <row r="89" spans="1:7" ht="15.75">
      <c r="A89" s="61"/>
      <c r="B89" s="61"/>
      <c r="C89" s="63" t="s">
        <v>34</v>
      </c>
      <c r="D89" s="63"/>
      <c r="E89" s="63"/>
      <c r="F89" s="63" t="s">
        <v>6</v>
      </c>
      <c r="G89" s="61"/>
    </row>
    <row r="90" spans="1:7" ht="15.75">
      <c r="A90" s="61"/>
      <c r="B90" s="61"/>
      <c r="C90" s="62" t="s">
        <v>36</v>
      </c>
      <c r="D90" s="62"/>
      <c r="E90" s="64">
        <v>7</v>
      </c>
      <c r="F90" s="62" t="s">
        <v>8</v>
      </c>
      <c r="G90" s="61"/>
    </row>
    <row r="91" spans="1:7" ht="15.75">
      <c r="A91" s="61"/>
      <c r="B91" s="61"/>
      <c r="C91" s="62" t="s">
        <v>10</v>
      </c>
      <c r="D91" s="62"/>
      <c r="E91" s="64">
        <v>0</v>
      </c>
      <c r="F91" s="62" t="s">
        <v>8</v>
      </c>
      <c r="G91" s="61"/>
    </row>
    <row r="92" spans="1:7" ht="15.75">
      <c r="A92" s="61"/>
      <c r="B92" s="61"/>
      <c r="C92" s="62" t="s">
        <v>38</v>
      </c>
      <c r="D92" s="62"/>
      <c r="E92" s="64"/>
      <c r="F92" s="62" t="s">
        <v>8</v>
      </c>
      <c r="G92" s="61"/>
    </row>
    <row r="93" spans="1:7" ht="15.75">
      <c r="A93" s="61"/>
      <c r="B93" s="61"/>
      <c r="C93" s="62" t="s">
        <v>12</v>
      </c>
      <c r="D93" s="62"/>
      <c r="E93" s="63">
        <f>E90</f>
        <v>7</v>
      </c>
      <c r="F93" s="62" t="s">
        <v>8</v>
      </c>
      <c r="G93" s="61"/>
    </row>
    <row r="94" spans="1:7" ht="106.5" thickBot="1">
      <c r="A94" s="61"/>
      <c r="B94" s="65" t="s">
        <v>13</v>
      </c>
      <c r="C94" s="65" t="s">
        <v>14</v>
      </c>
      <c r="D94" s="66" t="s">
        <v>15</v>
      </c>
      <c r="E94" s="65" t="s">
        <v>16</v>
      </c>
      <c r="F94" s="65" t="s">
        <v>17</v>
      </c>
      <c r="G94" s="61"/>
    </row>
    <row r="95" spans="1:7" ht="16.5" thickBot="1">
      <c r="A95" s="61"/>
      <c r="B95" s="67"/>
      <c r="C95" s="68" t="s">
        <v>18</v>
      </c>
      <c r="D95" s="69"/>
      <c r="E95" s="69"/>
      <c r="F95" s="69"/>
      <c r="G95" s="61"/>
    </row>
    <row r="96" spans="1:7" ht="16.5" thickBot="1">
      <c r="A96" s="61"/>
      <c r="B96" s="67">
        <v>1</v>
      </c>
      <c r="C96" s="70" t="s">
        <v>19</v>
      </c>
      <c r="D96" s="71" t="s">
        <v>20</v>
      </c>
      <c r="E96" s="72">
        <v>74</v>
      </c>
      <c r="F96" s="73">
        <f>'[4]2'!$G$15</f>
        <v>4.6388888888888857</v>
      </c>
      <c r="G96" s="61"/>
    </row>
    <row r="97" spans="1:7" ht="16.5" thickBot="1">
      <c r="A97" s="61"/>
      <c r="B97" s="67">
        <v>2</v>
      </c>
      <c r="C97" s="74" t="s">
        <v>21</v>
      </c>
      <c r="D97" s="75" t="s">
        <v>22</v>
      </c>
      <c r="E97" s="72">
        <v>100</v>
      </c>
      <c r="F97" s="73">
        <f>'[4]2'!$G$21</f>
        <v>33.108468253968233</v>
      </c>
      <c r="G97" s="61"/>
    </row>
    <row r="98" spans="1:7" ht="16.5" thickBot="1">
      <c r="A98" s="61"/>
      <c r="B98" s="67">
        <v>3</v>
      </c>
      <c r="C98" s="76" t="s">
        <v>23</v>
      </c>
      <c r="D98" s="72">
        <v>180</v>
      </c>
      <c r="E98" s="72">
        <v>188</v>
      </c>
      <c r="F98" s="73">
        <f>'[4]2'!$G$25</f>
        <v>5.9407777777777762</v>
      </c>
      <c r="G98" s="61"/>
    </row>
    <row r="99" spans="1:7" ht="16.5" thickBot="1">
      <c r="A99" s="61"/>
      <c r="B99" s="67">
        <v>4</v>
      </c>
      <c r="C99" s="77" t="s">
        <v>24</v>
      </c>
      <c r="D99" s="75" t="s">
        <v>25</v>
      </c>
      <c r="E99" s="72">
        <v>118</v>
      </c>
      <c r="F99" s="73">
        <f>'[4]2'!$G$29</f>
        <v>8.3859999999999992</v>
      </c>
      <c r="G99" s="61"/>
    </row>
    <row r="100" spans="1:7" ht="16.5" thickBot="1">
      <c r="A100" s="61"/>
      <c r="B100" s="67"/>
      <c r="C100" s="78" t="s">
        <v>27</v>
      </c>
      <c r="D100" s="75" t="s">
        <v>41</v>
      </c>
      <c r="E100" s="72">
        <v>41</v>
      </c>
      <c r="F100" s="73">
        <f>'[4]2'!$G$30</f>
        <v>1.2</v>
      </c>
      <c r="G100" s="61"/>
    </row>
    <row r="101" spans="1:7" ht="16.5" thickBot="1">
      <c r="A101" s="61"/>
      <c r="B101" s="67"/>
      <c r="C101" s="79" t="s">
        <v>42</v>
      </c>
      <c r="D101" s="80"/>
      <c r="E101" s="80">
        <f>E96+E97+E98+E99</f>
        <v>480</v>
      </c>
      <c r="F101" s="81">
        <f>SUM(F96:F100)</f>
        <v>53.274134920634893</v>
      </c>
      <c r="G101" s="61"/>
    </row>
    <row r="102" spans="1:7" ht="16.5" thickBot="1">
      <c r="A102" s="61"/>
      <c r="B102" s="67"/>
      <c r="C102" s="82" t="s">
        <v>56</v>
      </c>
      <c r="D102" s="83"/>
      <c r="E102" s="83"/>
      <c r="F102" s="83"/>
      <c r="G102" s="61"/>
    </row>
    <row r="103" spans="1:7" ht="16.5" thickBot="1">
      <c r="A103" s="61"/>
      <c r="B103" s="67">
        <v>1</v>
      </c>
      <c r="C103" s="84" t="s">
        <v>57</v>
      </c>
      <c r="D103" s="72">
        <v>80</v>
      </c>
      <c r="E103" s="72">
        <v>66</v>
      </c>
      <c r="F103" s="73">
        <f>'[4]2'!$G$37</f>
        <v>7.2857142857139996</v>
      </c>
      <c r="G103" s="61"/>
    </row>
    <row r="104" spans="1:7" ht="30.75" thickBot="1">
      <c r="A104" s="61"/>
      <c r="B104" s="67">
        <v>2</v>
      </c>
      <c r="C104" s="85" t="s">
        <v>46</v>
      </c>
      <c r="D104" s="72" t="s">
        <v>47</v>
      </c>
      <c r="E104" s="72">
        <v>110</v>
      </c>
      <c r="F104" s="73">
        <f>'[4]2'!$G$49</f>
        <v>19.968999999999998</v>
      </c>
      <c r="G104" s="61"/>
    </row>
    <row r="105" spans="1:7" ht="16.5" thickBot="1">
      <c r="A105" s="61"/>
      <c r="B105" s="67">
        <v>3</v>
      </c>
      <c r="C105" s="86" t="s">
        <v>48</v>
      </c>
      <c r="D105" s="72">
        <v>100</v>
      </c>
      <c r="E105" s="72">
        <v>183</v>
      </c>
      <c r="F105" s="73">
        <f>'[4]2'!$G$56</f>
        <v>54.274944444444429</v>
      </c>
      <c r="G105" s="61"/>
    </row>
    <row r="106" spans="1:7" ht="16.5" thickBot="1">
      <c r="A106" s="61"/>
      <c r="B106" s="67">
        <v>4</v>
      </c>
      <c r="C106" s="87" t="s">
        <v>49</v>
      </c>
      <c r="D106" s="72">
        <v>180</v>
      </c>
      <c r="E106" s="72">
        <v>179</v>
      </c>
      <c r="F106" s="73">
        <f>'[4]2'!$G$62</f>
        <v>11.78244444444444</v>
      </c>
      <c r="G106" s="61"/>
    </row>
    <row r="107" spans="1:7" ht="16.5" thickBot="1">
      <c r="A107" s="61"/>
      <c r="B107" s="67">
        <v>5</v>
      </c>
      <c r="C107" s="88" t="s">
        <v>58</v>
      </c>
      <c r="D107" s="72">
        <v>200</v>
      </c>
      <c r="E107" s="72">
        <v>86</v>
      </c>
      <c r="F107" s="73">
        <f>'[4]2'!$G$65</f>
        <v>5.57</v>
      </c>
      <c r="G107" s="61"/>
    </row>
    <row r="108" spans="1:7" ht="16.5" thickBot="1">
      <c r="A108" s="61"/>
      <c r="B108" s="67">
        <v>6</v>
      </c>
      <c r="C108" s="89" t="s">
        <v>51</v>
      </c>
      <c r="D108" s="72">
        <v>50</v>
      </c>
      <c r="E108" s="72">
        <v>95</v>
      </c>
      <c r="F108" s="73">
        <f>'[4]2'!$G$66</f>
        <v>5.9166666666665799</v>
      </c>
      <c r="G108" s="61"/>
    </row>
    <row r="109" spans="1:7" ht="16.5" thickBot="1">
      <c r="A109" s="61"/>
      <c r="B109" s="67">
        <v>7</v>
      </c>
      <c r="C109" s="78" t="s">
        <v>27</v>
      </c>
      <c r="D109" s="72">
        <v>40</v>
      </c>
      <c r="E109" s="72">
        <v>81</v>
      </c>
      <c r="F109" s="73">
        <f>'[4]2'!$G$67</f>
        <v>2.1428571428571419</v>
      </c>
      <c r="G109" s="61"/>
    </row>
    <row r="110" spans="1:7" ht="16.5" thickBot="1">
      <c r="A110" s="61"/>
      <c r="B110" s="67"/>
      <c r="C110" s="79" t="s">
        <v>42</v>
      </c>
      <c r="D110" s="80"/>
      <c r="E110" s="80">
        <f>E103+E104+E105+E106+E107+E108+E109</f>
        <v>800</v>
      </c>
      <c r="F110" s="81">
        <f>SUM(F103:F109)</f>
        <v>106.94162698412659</v>
      </c>
      <c r="G110" s="61"/>
    </row>
    <row r="111" spans="1:7" ht="16.5" thickBot="1">
      <c r="A111" s="61"/>
      <c r="B111" s="67"/>
      <c r="C111" s="79" t="s">
        <v>59</v>
      </c>
      <c r="D111" s="83"/>
      <c r="E111" s="83"/>
      <c r="F111" s="83"/>
      <c r="G111" s="61"/>
    </row>
    <row r="112" spans="1:7" ht="16.5" thickBot="1">
      <c r="A112" s="61"/>
      <c r="B112" s="67">
        <v>1</v>
      </c>
      <c r="C112" s="90" t="s">
        <v>60</v>
      </c>
      <c r="D112" s="91">
        <v>180</v>
      </c>
      <c r="E112" s="91">
        <v>252</v>
      </c>
      <c r="F112" s="92">
        <f>'[4]2'!$G$79</f>
        <v>58.86305550123798</v>
      </c>
      <c r="G112" s="61"/>
    </row>
    <row r="113" spans="1:7" ht="16.5" thickBot="1">
      <c r="A113" s="61"/>
      <c r="B113" s="67">
        <v>2</v>
      </c>
      <c r="C113" s="93" t="s">
        <v>61</v>
      </c>
      <c r="D113" s="91">
        <v>200</v>
      </c>
      <c r="E113" s="91">
        <v>129</v>
      </c>
      <c r="F113" s="92">
        <f>'[4]2'!$G$80</f>
        <v>19.714285714283999</v>
      </c>
      <c r="G113" s="61"/>
    </row>
    <row r="114" spans="1:7" ht="16.5" thickBot="1">
      <c r="A114" s="61"/>
      <c r="B114" s="67"/>
      <c r="C114" s="79" t="s">
        <v>42</v>
      </c>
      <c r="D114" s="94"/>
      <c r="E114" s="95">
        <f>E112+E113</f>
        <v>381</v>
      </c>
      <c r="F114" s="96">
        <f>SUM(F112:F113)</f>
        <v>78.577341215521983</v>
      </c>
      <c r="G114" s="61"/>
    </row>
    <row r="115" spans="1:7" ht="16.5" thickBot="1">
      <c r="A115" s="61"/>
      <c r="B115" s="67"/>
      <c r="C115" s="97" t="s">
        <v>62</v>
      </c>
      <c r="D115" s="94"/>
      <c r="E115" s="95"/>
      <c r="F115" s="98"/>
      <c r="G115" s="61"/>
    </row>
    <row r="116" spans="1:7" ht="16.5" thickBot="1">
      <c r="A116" s="61"/>
      <c r="B116" s="67">
        <v>1</v>
      </c>
      <c r="C116" s="99" t="s">
        <v>63</v>
      </c>
      <c r="D116" s="91">
        <v>80</v>
      </c>
      <c r="E116" s="91">
        <v>12</v>
      </c>
      <c r="F116" s="92">
        <f>'[4]2'!$G$82</f>
        <v>10.405970149176001</v>
      </c>
      <c r="G116" s="61"/>
    </row>
    <row r="117" spans="1:7" ht="16.5" thickBot="1">
      <c r="A117" s="61"/>
      <c r="B117" s="67">
        <v>2</v>
      </c>
      <c r="C117" s="93" t="s">
        <v>64</v>
      </c>
      <c r="D117" s="100">
        <v>100</v>
      </c>
      <c r="E117" s="101">
        <v>252</v>
      </c>
      <c r="F117" s="102">
        <f>'[4]2'!$G$87</f>
        <v>27.692</v>
      </c>
      <c r="G117" s="61"/>
    </row>
    <row r="118" spans="1:7" ht="16.5" thickBot="1">
      <c r="A118" s="61"/>
      <c r="B118" s="67">
        <v>3</v>
      </c>
      <c r="C118" s="87" t="s">
        <v>65</v>
      </c>
      <c r="D118" s="103">
        <v>180</v>
      </c>
      <c r="E118" s="103">
        <v>136</v>
      </c>
      <c r="F118" s="102">
        <f>'[4]2'!$G$91</f>
        <v>11.20522222222222</v>
      </c>
      <c r="G118" s="61"/>
    </row>
    <row r="119" spans="1:7" ht="16.5" thickBot="1">
      <c r="A119" s="61"/>
      <c r="B119" s="67">
        <v>4</v>
      </c>
      <c r="C119" s="104" t="s">
        <v>66</v>
      </c>
      <c r="D119" s="103">
        <v>200</v>
      </c>
      <c r="E119" s="103">
        <v>90</v>
      </c>
      <c r="F119" s="102">
        <f>'[4]2'!$G$92</f>
        <v>16</v>
      </c>
      <c r="G119" s="61"/>
    </row>
    <row r="120" spans="1:7" ht="16.5" thickBot="1">
      <c r="A120" s="61"/>
      <c r="B120" s="67">
        <v>5</v>
      </c>
      <c r="C120" s="105" t="s">
        <v>67</v>
      </c>
      <c r="D120" s="103">
        <v>180</v>
      </c>
      <c r="E120" s="103">
        <v>80</v>
      </c>
      <c r="F120" s="102">
        <f>'[4]2'!$G$93</f>
        <v>32</v>
      </c>
      <c r="G120" s="61"/>
    </row>
    <row r="121" spans="1:7" ht="16.5" thickBot="1">
      <c r="A121" s="61"/>
      <c r="B121" s="67">
        <v>6</v>
      </c>
      <c r="C121" s="89" t="s">
        <v>51</v>
      </c>
      <c r="D121" s="103">
        <v>20</v>
      </c>
      <c r="E121" s="103">
        <v>38</v>
      </c>
      <c r="F121" s="102">
        <f>'[4]2'!$G$94</f>
        <v>2.9166666666666652</v>
      </c>
      <c r="G121" s="61"/>
    </row>
    <row r="122" spans="1:7" ht="16.5" thickBot="1">
      <c r="A122" s="61"/>
      <c r="B122" s="67">
        <v>7</v>
      </c>
      <c r="C122" s="78" t="s">
        <v>27</v>
      </c>
      <c r="D122" s="103">
        <v>30</v>
      </c>
      <c r="E122" s="103">
        <v>61</v>
      </c>
      <c r="F122" s="102">
        <f>'[4]2'!$G$95</f>
        <v>1.7999999999999998</v>
      </c>
      <c r="G122" s="61"/>
    </row>
    <row r="123" spans="1:7" ht="16.5" thickBot="1">
      <c r="A123" s="61"/>
      <c r="B123" s="67">
        <v>8</v>
      </c>
      <c r="C123" s="106" t="s">
        <v>68</v>
      </c>
      <c r="D123" s="103">
        <v>200</v>
      </c>
      <c r="E123" s="103">
        <v>178</v>
      </c>
      <c r="F123" s="102">
        <f>'[4]2'!$G$98</f>
        <v>20.14280342857116</v>
      </c>
      <c r="G123" s="61"/>
    </row>
    <row r="124" spans="1:7" ht="16.5" thickBot="1">
      <c r="A124" s="61"/>
      <c r="B124" s="67"/>
      <c r="C124" s="107" t="s">
        <v>28</v>
      </c>
      <c r="D124" s="83"/>
      <c r="E124" s="83"/>
      <c r="F124" s="108">
        <f>SUM(F116:F123)</f>
        <v>122.16266246663604</v>
      </c>
      <c r="G124" s="61"/>
    </row>
    <row r="125" spans="1:7" ht="16.5" thickBot="1">
      <c r="A125" s="61"/>
      <c r="B125" s="67"/>
      <c r="C125" s="109" t="s">
        <v>69</v>
      </c>
      <c r="D125" s="83"/>
      <c r="E125" s="80">
        <f>E101+E110+E114</f>
        <v>1661</v>
      </c>
      <c r="F125" s="81">
        <f>F101+F110+F114+F124</f>
        <v>360.95576558691948</v>
      </c>
      <c r="G125" s="61"/>
    </row>
    <row r="126" spans="1:7" ht="15.75">
      <c r="A126" s="110"/>
      <c r="B126" s="111"/>
      <c r="C126" s="61"/>
      <c r="D126" s="112"/>
      <c r="E126" s="112"/>
      <c r="F126" s="112"/>
      <c r="G126" s="61"/>
    </row>
    <row r="127" spans="1:7" ht="15.75">
      <c r="A127" s="110"/>
      <c r="B127" s="110"/>
      <c r="C127" s="110"/>
      <c r="D127" s="110"/>
      <c r="E127" s="110"/>
      <c r="F127" s="110"/>
      <c r="G127" s="61"/>
    </row>
    <row r="128" spans="1:7" ht="15.75">
      <c r="A128" s="61"/>
      <c r="B128" s="61"/>
      <c r="C128" s="61"/>
      <c r="D128" s="61"/>
      <c r="E128" s="61"/>
      <c r="F128" s="61"/>
      <c r="G128" s="61"/>
    </row>
    <row r="129" spans="1:7" ht="15.75">
      <c r="A129" s="61"/>
      <c r="B129" s="61"/>
      <c r="C129" s="63"/>
      <c r="D129" s="63"/>
      <c r="E129" s="63"/>
      <c r="F129" s="63"/>
      <c r="G129" s="61"/>
    </row>
    <row r="130" spans="1:7" ht="15.75">
      <c r="A130" s="61"/>
      <c r="B130" s="61"/>
      <c r="C130" s="63"/>
      <c r="D130" s="63"/>
      <c r="E130" s="63"/>
      <c r="F130" s="63"/>
      <c r="G130" s="61"/>
    </row>
    <row r="131" spans="1:7" ht="15.75">
      <c r="A131" s="61"/>
      <c r="B131" s="61"/>
      <c r="C131" s="63"/>
      <c r="D131" s="63"/>
      <c r="E131" s="63"/>
      <c r="F131" s="63"/>
      <c r="G131" s="61"/>
    </row>
    <row r="132" spans="1:7" ht="15.75">
      <c r="A132" s="61"/>
      <c r="B132" s="61"/>
      <c r="C132" s="63"/>
      <c r="D132" s="63"/>
      <c r="E132" s="63"/>
      <c r="F132" s="63"/>
      <c r="G132" s="61"/>
    </row>
    <row r="133" spans="1:7" ht="15.75">
      <c r="A133" s="61"/>
      <c r="B133" s="61"/>
      <c r="C133" s="61"/>
      <c r="D133" s="61"/>
      <c r="E133" s="61"/>
      <c r="F133" s="61"/>
      <c r="G133" s="61"/>
    </row>
    <row r="134" spans="1:7" ht="15.75">
      <c r="A134" s="61"/>
      <c r="B134" s="61"/>
      <c r="C134" s="61" t="s">
        <v>70</v>
      </c>
      <c r="D134" s="61" t="s">
        <v>31</v>
      </c>
      <c r="E134" s="61"/>
      <c r="F134" s="61"/>
      <c r="G134" s="61"/>
    </row>
    <row r="135" spans="1:7" ht="15.75">
      <c r="A135" s="61"/>
      <c r="B135" s="61"/>
      <c r="C135" s="61"/>
      <c r="D135" s="61"/>
      <c r="E135" s="61"/>
      <c r="F135" s="61"/>
      <c r="G135" s="61"/>
    </row>
    <row r="136" spans="1:7" ht="15.75">
      <c r="A136" s="61"/>
      <c r="B136" s="61"/>
      <c r="C136" s="61"/>
      <c r="D136" s="61"/>
      <c r="E136" s="61"/>
      <c r="F136" s="61"/>
      <c r="G136" s="61"/>
    </row>
    <row r="137" spans="1:7" ht="15.75">
      <c r="A137" s="61"/>
      <c r="B137" s="61"/>
      <c r="C137" s="61"/>
      <c r="D137" s="61"/>
      <c r="E137" s="61"/>
      <c r="F137" s="61"/>
      <c r="G137" s="61"/>
    </row>
    <row r="138" spans="1:7" ht="15.75">
      <c r="A138" s="61"/>
      <c r="B138" s="61"/>
      <c r="C138" s="61"/>
      <c r="D138" s="61"/>
      <c r="E138" s="61"/>
      <c r="F138" s="61"/>
      <c r="G138" s="61"/>
    </row>
    <row r="139" spans="1:7" ht="15.75">
      <c r="A139" s="61"/>
      <c r="B139" s="61"/>
      <c r="C139" s="61"/>
      <c r="D139" s="61"/>
      <c r="E139" s="61"/>
      <c r="F139" s="61"/>
      <c r="G139" s="6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2021-01-28T18:26:48Z</dcterms:modified>
</cp:coreProperties>
</file>